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3040" windowHeight="8688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F37" i="1"/>
  <c r="H35" i="1"/>
  <c r="F35" i="1"/>
  <c r="H33" i="1"/>
  <c r="F33" i="1"/>
  <c r="H31" i="1"/>
  <c r="F31" i="1"/>
  <c r="I27" i="1"/>
  <c r="G27" i="1"/>
  <c r="E27" i="1"/>
  <c r="D27" i="1"/>
  <c r="C27" i="1"/>
  <c r="F27" i="1" s="1"/>
  <c r="I24" i="1"/>
  <c r="G24" i="1"/>
  <c r="H24" i="1" s="1"/>
  <c r="E24" i="1"/>
  <c r="D24" i="1"/>
  <c r="C24" i="1"/>
  <c r="F24" i="1" s="1"/>
  <c r="I23" i="1"/>
  <c r="G23" i="1"/>
  <c r="H23" i="1" s="1"/>
  <c r="E23" i="1"/>
  <c r="F23" i="1" s="1"/>
  <c r="D23" i="1"/>
  <c r="C23" i="1"/>
  <c r="I22" i="1"/>
  <c r="G22" i="1"/>
  <c r="H22" i="1" s="1"/>
  <c r="E22" i="1"/>
  <c r="F22" i="1" s="1"/>
  <c r="D22" i="1"/>
  <c r="C22" i="1"/>
  <c r="I21" i="1"/>
  <c r="G21" i="1"/>
  <c r="H21" i="1" s="1"/>
  <c r="E21" i="1"/>
  <c r="D21" i="1"/>
  <c r="C21" i="1"/>
  <c r="F21" i="1" s="1"/>
  <c r="I20" i="1"/>
  <c r="G20" i="1"/>
  <c r="H20" i="1" s="1"/>
  <c r="E20" i="1"/>
  <c r="D20" i="1"/>
  <c r="C20" i="1"/>
  <c r="F20" i="1" s="1"/>
  <c r="I19" i="1"/>
  <c r="G19" i="1"/>
  <c r="H19" i="1" s="1"/>
  <c r="E19" i="1"/>
  <c r="D19" i="1"/>
  <c r="C19" i="1"/>
  <c r="F19" i="1" s="1"/>
  <c r="I18" i="1"/>
  <c r="G18" i="1"/>
  <c r="H18" i="1" s="1"/>
  <c r="E18" i="1"/>
  <c r="D18" i="1"/>
  <c r="F18" i="1" s="1"/>
  <c r="C18" i="1"/>
  <c r="I17" i="1"/>
  <c r="G17" i="1"/>
  <c r="H17" i="1" s="1"/>
  <c r="E17" i="1"/>
  <c r="D17" i="1"/>
  <c r="F17" i="1" s="1"/>
  <c r="C17" i="1"/>
  <c r="I16" i="1"/>
  <c r="G16" i="1"/>
  <c r="H16" i="1" s="1"/>
  <c r="F16" i="1"/>
  <c r="E16" i="1"/>
  <c r="D16" i="1"/>
  <c r="C16" i="1"/>
  <c r="I15" i="1"/>
  <c r="G15" i="1"/>
  <c r="H15" i="1" s="1"/>
  <c r="F15" i="1"/>
  <c r="E15" i="1"/>
  <c r="D15" i="1"/>
  <c r="C15" i="1"/>
  <c r="I14" i="1"/>
  <c r="H14" i="1"/>
  <c r="G14" i="1"/>
  <c r="E14" i="1"/>
  <c r="D14" i="1"/>
  <c r="C14" i="1"/>
  <c r="F14" i="1" s="1"/>
  <c r="I13" i="1"/>
  <c r="I29" i="1" s="1"/>
  <c r="H13" i="1"/>
  <c r="G13" i="1"/>
  <c r="E13" i="1"/>
  <c r="D13" i="1"/>
  <c r="C13" i="1"/>
  <c r="F13" i="1" s="1"/>
  <c r="I12" i="1"/>
  <c r="G12" i="1"/>
  <c r="H12" i="1" s="1"/>
  <c r="E12" i="1"/>
  <c r="D12" i="1"/>
  <c r="D29" i="1" s="1"/>
  <c r="C12" i="1"/>
  <c r="F12" i="1" s="1"/>
  <c r="I11" i="1"/>
  <c r="G11" i="1"/>
  <c r="H11" i="1" s="1"/>
  <c r="E11" i="1"/>
  <c r="F11" i="1" s="1"/>
  <c r="D11" i="1"/>
  <c r="C11" i="1"/>
  <c r="C29" i="1" l="1"/>
  <c r="E29" i="1"/>
  <c r="G29" i="1"/>
  <c r="H29" i="1" s="1"/>
  <c r="F29" i="1" l="1"/>
</calcChain>
</file>

<file path=xl/sharedStrings.xml><?xml version="1.0" encoding="utf-8"?>
<sst xmlns="http://schemas.openxmlformats.org/spreadsheetml/2006/main" count="47" uniqueCount="46">
  <si>
    <t>Tabel 4.</t>
  </si>
  <si>
    <t xml:space="preserve">Rekapitulasi Luas Areal dan Produksi Perkebunan </t>
  </si>
  <si>
    <t>di Provinsi Kalimantan Timur (64)</t>
  </si>
  <si>
    <t>Tahun</t>
  </si>
  <si>
    <t>: 2023</t>
  </si>
  <si>
    <t>Luas Areal ( Ha )</t>
  </si>
  <si>
    <t>Jumlah</t>
  </si>
  <si>
    <t>Produksi</t>
  </si>
  <si>
    <t>Rata- Rata</t>
  </si>
  <si>
    <t>Tenaga Kerja</t>
  </si>
  <si>
    <t>No</t>
  </si>
  <si>
    <t>Komoditi</t>
  </si>
  <si>
    <t>TBM</t>
  </si>
  <si>
    <t>TM</t>
  </si>
  <si>
    <t>TT/TR</t>
  </si>
  <si>
    <t>( Ha )</t>
  </si>
  <si>
    <t>( Ton )</t>
  </si>
  <si>
    <t>Perkebunan</t>
  </si>
  <si>
    <t>( Kg/Ha )</t>
  </si>
  <si>
    <t>(TKP)</t>
  </si>
  <si>
    <t>I</t>
  </si>
  <si>
    <t>Tan. Tahunan</t>
  </si>
  <si>
    <t>Kelapa Sawit</t>
  </si>
  <si>
    <t>K a r e t</t>
  </si>
  <si>
    <t>K a k a o</t>
  </si>
  <si>
    <t>Kelapa Dalam</t>
  </si>
  <si>
    <t>L a d a</t>
  </si>
  <si>
    <t>K o p i</t>
  </si>
  <si>
    <t>Aren</t>
  </si>
  <si>
    <t>Kemiri</t>
  </si>
  <si>
    <t>Panili</t>
  </si>
  <si>
    <t>Cengkeh</t>
  </si>
  <si>
    <t>P a l a</t>
  </si>
  <si>
    <t>Pinang</t>
  </si>
  <si>
    <t>Sagu</t>
  </si>
  <si>
    <t>Kelor</t>
  </si>
  <si>
    <t>II</t>
  </si>
  <si>
    <t>Tanaman Semusim</t>
  </si>
  <si>
    <t xml:space="preserve"> T e b u</t>
  </si>
  <si>
    <t>Jumlah 2023</t>
  </si>
  <si>
    <t>2022</t>
  </si>
  <si>
    <t>2021</t>
  </si>
  <si>
    <t>2020</t>
  </si>
  <si>
    <t>2019</t>
  </si>
  <si>
    <t>-</t>
  </si>
  <si>
    <t xml:space="preserve">Sumber : Dinas Perkebunan Provinsi Kalimantan Timur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</si>
</sst>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</fills>
  <borders count="2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1">
    <xf numFmtId="0" fontId="0" fillId="0" borderId="0" xfId="0"/>
    <xf numFmtId="41" fontId="2" fillId="0" borderId="0" xfId="2" applyFont="1" applyAlignment="1">
      <alignment horizontal="center"/>
    </xf>
    <xf numFmtId="41" fontId="2" fillId="0" borderId="0" xfId="2" applyFont="1" applyAlignment="1">
      <alignment horizontal="left"/>
    </xf>
    <xf numFmtId="41" fontId="3" fillId="0" borderId="0" xfId="2" applyFont="1" applyAlignment="1">
      <alignment horizontal="center"/>
    </xf>
    <xf numFmtId="41" fontId="3" fillId="0" borderId="0" xfId="2" applyFont="1" applyAlignment="1">
      <alignment horizontal="left"/>
    </xf>
    <xf numFmtId="41" fontId="3" fillId="2" borderId="0" xfId="2" applyFont="1" applyFill="1" applyAlignment="1">
      <alignment horizontal="left"/>
    </xf>
    <xf numFmtId="41" fontId="3" fillId="0" borderId="0" xfId="2" applyFont="1" applyFill="1" applyAlignment="1">
      <alignment horizontal="left"/>
    </xf>
    <xf numFmtId="41" fontId="3" fillId="0" borderId="0" xfId="2" applyFont="1" applyFill="1" applyBorder="1" applyAlignment="1">
      <alignment horizontal="center"/>
    </xf>
    <xf numFmtId="41" fontId="3" fillId="0" borderId="0" xfId="2" applyFont="1" applyBorder="1" applyAlignment="1">
      <alignment horizontal="left"/>
    </xf>
    <xf numFmtId="41" fontId="3" fillId="0" borderId="0" xfId="2" applyFont="1" applyBorder="1" applyAlignment="1">
      <alignment horizontal="center"/>
    </xf>
    <xf numFmtId="41" fontId="2" fillId="0" borderId="0" xfId="2" applyFont="1" applyBorder="1" applyAlignment="1">
      <alignment horizontal="center"/>
    </xf>
    <xf numFmtId="41" fontId="2" fillId="0" borderId="1" xfId="2" applyFont="1" applyFill="1" applyBorder="1" applyAlignment="1">
      <alignment horizontal="center"/>
    </xf>
    <xf numFmtId="41" fontId="2" fillId="0" borderId="2" xfId="2" applyFont="1" applyFill="1" applyBorder="1" applyAlignment="1">
      <alignment horizontal="left"/>
    </xf>
    <xf numFmtId="41" fontId="2" fillId="0" borderId="3" xfId="2" applyFont="1" applyFill="1" applyBorder="1" applyAlignment="1">
      <alignment horizontal="center"/>
    </xf>
    <xf numFmtId="41" fontId="2" fillId="0" borderId="4" xfId="2" applyFont="1" applyFill="1" applyBorder="1" applyAlignment="1">
      <alignment horizontal="center"/>
    </xf>
    <xf numFmtId="41" fontId="2" fillId="0" borderId="5" xfId="2" applyFont="1" applyFill="1" applyBorder="1" applyAlignment="1">
      <alignment horizontal="center"/>
    </xf>
    <xf numFmtId="41" fontId="2" fillId="0" borderId="6" xfId="2" applyFont="1" applyFill="1" applyBorder="1" applyAlignment="1">
      <alignment horizontal="center"/>
    </xf>
    <xf numFmtId="41" fontId="2" fillId="0" borderId="7" xfId="2" applyFont="1" applyFill="1" applyBorder="1" applyAlignment="1">
      <alignment horizontal="center"/>
    </xf>
    <xf numFmtId="41" fontId="2" fillId="0" borderId="8" xfId="2" applyFont="1" applyFill="1" applyBorder="1" applyAlignment="1">
      <alignment horizontal="center"/>
    </xf>
    <xf numFmtId="41" fontId="2" fillId="0" borderId="9" xfId="2" applyFont="1" applyFill="1" applyBorder="1" applyAlignment="1">
      <alignment horizontal="center"/>
    </xf>
    <xf numFmtId="41" fontId="2" fillId="0" borderId="10" xfId="2" applyFont="1" applyFill="1" applyBorder="1" applyAlignment="1">
      <alignment horizontal="center"/>
    </xf>
    <xf numFmtId="41" fontId="2" fillId="0" borderId="11" xfId="2" applyFont="1" applyFill="1" applyBorder="1" applyAlignment="1">
      <alignment horizontal="center"/>
    </xf>
    <xf numFmtId="41" fontId="2" fillId="0" borderId="12" xfId="2" applyFont="1" applyFill="1" applyBorder="1" applyAlignment="1">
      <alignment horizontal="center"/>
    </xf>
    <xf numFmtId="41" fontId="2" fillId="0" borderId="13" xfId="2" applyFont="1" applyFill="1" applyBorder="1" applyAlignment="1">
      <alignment horizontal="left"/>
    </xf>
    <xf numFmtId="41" fontId="2" fillId="0" borderId="14" xfId="2" applyFont="1" applyFill="1" applyBorder="1" applyAlignment="1">
      <alignment horizontal="center"/>
    </xf>
    <xf numFmtId="41" fontId="2" fillId="0" borderId="15" xfId="2" applyFont="1" applyFill="1" applyBorder="1" applyAlignment="1">
      <alignment horizontal="center"/>
    </xf>
    <xf numFmtId="41" fontId="3" fillId="0" borderId="7" xfId="2" applyFont="1" applyBorder="1" applyAlignment="1">
      <alignment horizontal="center"/>
    </xf>
    <xf numFmtId="41" fontId="3" fillId="0" borderId="8" xfId="2" applyFont="1" applyBorder="1" applyAlignment="1">
      <alignment horizontal="left"/>
    </xf>
    <xf numFmtId="41" fontId="3" fillId="0" borderId="10" xfId="2" applyFont="1" applyBorder="1" applyAlignment="1">
      <alignment horizontal="center"/>
    </xf>
    <xf numFmtId="41" fontId="3" fillId="0" borderId="11" xfId="2" applyFont="1" applyBorder="1" applyAlignment="1">
      <alignment horizontal="center"/>
    </xf>
    <xf numFmtId="41" fontId="3" fillId="0" borderId="10" xfId="2" applyFont="1" applyBorder="1" applyAlignment="1">
      <alignment horizontal="left"/>
    </xf>
    <xf numFmtId="41" fontId="2" fillId="0" borderId="10" xfId="2" applyFont="1" applyBorder="1" applyAlignment="1">
      <alignment horizontal="center"/>
    </xf>
    <xf numFmtId="41" fontId="2" fillId="0" borderId="11" xfId="2" applyFont="1" applyBorder="1" applyAlignment="1">
      <alignment horizontal="center"/>
    </xf>
    <xf numFmtId="41" fontId="2" fillId="0" borderId="7" xfId="2" applyFont="1" applyBorder="1" applyAlignment="1">
      <alignment horizontal="center"/>
    </xf>
    <xf numFmtId="41" fontId="2" fillId="0" borderId="10" xfId="2" applyFont="1" applyFill="1" applyBorder="1" applyAlignment="1">
      <alignment horizontal="left"/>
    </xf>
    <xf numFmtId="164" fontId="2" fillId="0" borderId="10" xfId="2" applyNumberFormat="1" applyFont="1" applyBorder="1" applyAlignment="1">
      <alignment horizontal="center"/>
    </xf>
    <xf numFmtId="164" fontId="2" fillId="0" borderId="11" xfId="2" applyNumberFormat="1" applyFont="1" applyBorder="1" applyAlignment="1">
      <alignment horizontal="center"/>
    </xf>
    <xf numFmtId="41" fontId="4" fillId="0" borderId="7" xfId="2" applyFont="1" applyBorder="1" applyAlignment="1">
      <alignment horizontal="center"/>
    </xf>
    <xf numFmtId="164" fontId="2" fillId="0" borderId="10" xfId="2" quotePrefix="1" applyNumberFormat="1" applyFont="1" applyBorder="1" applyAlignment="1">
      <alignment horizontal="center"/>
    </xf>
    <xf numFmtId="164" fontId="2" fillId="0" borderId="11" xfId="2" quotePrefix="1" applyNumberFormat="1" applyFont="1" applyBorder="1" applyAlignment="1">
      <alignment horizontal="center"/>
    </xf>
    <xf numFmtId="41" fontId="3" fillId="0" borderId="10" xfId="2" applyFont="1" applyFill="1" applyBorder="1" applyAlignment="1">
      <alignment horizontal="left"/>
    </xf>
    <xf numFmtId="164" fontId="2" fillId="0" borderId="8" xfId="2" applyNumberFormat="1" applyFont="1" applyBorder="1" applyAlignment="1">
      <alignment horizontal="center"/>
    </xf>
    <xf numFmtId="41" fontId="2" fillId="0" borderId="12" xfId="2" applyFont="1" applyBorder="1" applyAlignment="1">
      <alignment horizontal="center"/>
    </xf>
    <xf numFmtId="41" fontId="2" fillId="0" borderId="14" xfId="2" applyFont="1" applyBorder="1" applyAlignment="1">
      <alignment horizontal="left"/>
    </xf>
    <xf numFmtId="164" fontId="2" fillId="0" borderId="14" xfId="2" applyNumberFormat="1" applyFont="1" applyBorder="1" applyAlignment="1">
      <alignment horizontal="center"/>
    </xf>
    <xf numFmtId="164" fontId="2" fillId="0" borderId="15" xfId="2" applyNumberFormat="1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164" fontId="3" fillId="3" borderId="18" xfId="0" applyNumberFormat="1" applyFont="1" applyFill="1" applyBorder="1"/>
    <xf numFmtId="164" fontId="3" fillId="3" borderId="17" xfId="0" applyNumberFormat="1" applyFont="1" applyFill="1" applyBorder="1"/>
    <xf numFmtId="164" fontId="3" fillId="3" borderId="17" xfId="2" applyNumberFormat="1" applyFont="1" applyFill="1" applyBorder="1"/>
    <xf numFmtId="164" fontId="3" fillId="3" borderId="19" xfId="0" applyNumberFormat="1" applyFont="1" applyFill="1" applyBorder="1"/>
    <xf numFmtId="0" fontId="2" fillId="0" borderId="7" xfId="0" applyFont="1" applyBorder="1"/>
    <xf numFmtId="0" fontId="3" fillId="0" borderId="10" xfId="0" quotePrefix="1" applyFont="1" applyBorder="1" applyAlignment="1">
      <alignment horizontal="center"/>
    </xf>
    <xf numFmtId="164" fontId="2" fillId="0" borderId="10" xfId="1" applyNumberFormat="1" applyFont="1" applyBorder="1"/>
    <xf numFmtId="164" fontId="2" fillId="0" borderId="11" xfId="1" applyNumberFormat="1" applyFont="1" applyBorder="1"/>
    <xf numFmtId="0" fontId="2" fillId="0" borderId="20" xfId="0" applyFont="1" applyBorder="1"/>
    <xf numFmtId="0" fontId="3" fillId="0" borderId="21" xfId="0" applyFont="1" applyBorder="1"/>
    <xf numFmtId="0" fontId="2" fillId="0" borderId="21" xfId="0" applyFont="1" applyBorder="1"/>
    <xf numFmtId="0" fontId="2" fillId="0" borderId="22" xfId="0" applyFont="1" applyBorder="1"/>
    <xf numFmtId="41" fontId="4" fillId="0" borderId="0" xfId="2" applyFont="1" applyAlignment="1">
      <alignment horizontal="left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Copy%20of%20Statistik%20ATAP%202023%20-%2016%20jan%202024%20edi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Rekap ASEM 2023 "/>
      <sheetName val=" newRekap Komoditi (ASEM 2023) "/>
      <sheetName val=" Rekap Komoditi (Asem 2023)"/>
      <sheetName val=" Rekap ATAP 2023"/>
      <sheetName val=" Rekap PTP XIII (ATAP 2023)"/>
      <sheetName val=" Rekap PBS (ATAP 2023)  (2)"/>
      <sheetName val=" Rekap Rakyat (ATAP 2023) "/>
      <sheetName val=" Rekap Kaltim (asem 2023)"/>
      <sheetName val="test pola (ASEM 2023)"/>
      <sheetName val="tessss kab"/>
      <sheetName val="tes bu"/>
      <sheetName val="test pola"/>
      <sheetName val=" Rekap Komoditi"/>
      <sheetName val=" Rekap Kaltim 2022"/>
      <sheetName val=" Rekap Komoditi sementara"/>
      <sheetName val=" Rekap Kaltim 2022 sementara"/>
    </sheetNames>
    <sheetDataSet>
      <sheetData sheetId="0"/>
      <sheetData sheetId="1"/>
      <sheetData sheetId="2"/>
      <sheetData sheetId="3"/>
      <sheetData sheetId="4">
        <row r="11">
          <cell r="C11">
            <v>1240</v>
          </cell>
          <cell r="D11">
            <v>13162</v>
          </cell>
          <cell r="E11">
            <v>0</v>
          </cell>
          <cell r="G11">
            <v>171041</v>
          </cell>
          <cell r="I11">
            <v>0</v>
          </cell>
        </row>
        <row r="12">
          <cell r="C12">
            <v>0</v>
          </cell>
          <cell r="D12">
            <v>399</v>
          </cell>
          <cell r="E12">
            <v>0</v>
          </cell>
          <cell r="G12">
            <v>1100</v>
          </cell>
          <cell r="I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G13">
            <v>0</v>
          </cell>
          <cell r="I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G14">
            <v>0</v>
          </cell>
          <cell r="I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G15">
            <v>0</v>
          </cell>
          <cell r="I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G16">
            <v>0</v>
          </cell>
          <cell r="I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G17">
            <v>0</v>
          </cell>
          <cell r="I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G18">
            <v>0</v>
          </cell>
          <cell r="I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G19">
            <v>0</v>
          </cell>
          <cell r="I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G20">
            <v>0</v>
          </cell>
          <cell r="I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G21">
            <v>0</v>
          </cell>
          <cell r="I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G22">
            <v>0</v>
          </cell>
          <cell r="I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G23">
            <v>0</v>
          </cell>
          <cell r="I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G24">
            <v>0</v>
          </cell>
          <cell r="I24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G27">
            <v>0</v>
          </cell>
          <cell r="I27">
            <v>0</v>
          </cell>
        </row>
      </sheetData>
      <sheetData sheetId="5">
        <row r="11">
          <cell r="C11">
            <v>46161</v>
          </cell>
          <cell r="D11">
            <v>637245</v>
          </cell>
          <cell r="E11">
            <v>0</v>
          </cell>
          <cell r="G11">
            <v>9023725</v>
          </cell>
          <cell r="I11">
            <v>60910</v>
          </cell>
        </row>
        <row r="12">
          <cell r="C12">
            <v>11181</v>
          </cell>
          <cell r="D12">
            <v>2241</v>
          </cell>
          <cell r="E12">
            <v>0</v>
          </cell>
          <cell r="G12">
            <v>1297.3699999999999</v>
          </cell>
          <cell r="I12">
            <v>916</v>
          </cell>
        </row>
        <row r="13">
          <cell r="C13">
            <v>0</v>
          </cell>
          <cell r="D13">
            <v>0</v>
          </cell>
          <cell r="E13">
            <v>0</v>
          </cell>
          <cell r="G13">
            <v>0</v>
          </cell>
          <cell r="I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G14">
            <v>0</v>
          </cell>
          <cell r="I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G15">
            <v>0</v>
          </cell>
          <cell r="I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G16">
            <v>0</v>
          </cell>
          <cell r="I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G17">
            <v>0</v>
          </cell>
          <cell r="I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G18">
            <v>0</v>
          </cell>
          <cell r="I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G19">
            <v>0</v>
          </cell>
          <cell r="I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G20">
            <v>0</v>
          </cell>
          <cell r="I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G21">
            <v>0</v>
          </cell>
          <cell r="I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G22">
            <v>0</v>
          </cell>
          <cell r="I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G23">
            <v>0</v>
          </cell>
          <cell r="I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G24">
            <v>0</v>
          </cell>
          <cell r="I24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G27">
            <v>0</v>
          </cell>
          <cell r="I27">
            <v>0</v>
          </cell>
        </row>
      </sheetData>
      <sheetData sheetId="6">
        <row r="11">
          <cell r="C11">
            <v>40443</v>
          </cell>
          <cell r="D11">
            <v>125200</v>
          </cell>
          <cell r="E11">
            <v>3876</v>
          </cell>
          <cell r="G11">
            <v>1229327</v>
          </cell>
          <cell r="I11">
            <v>68000</v>
          </cell>
        </row>
        <row r="12">
          <cell r="C12">
            <v>18666</v>
          </cell>
          <cell r="D12">
            <v>25802</v>
          </cell>
          <cell r="E12">
            <v>3155</v>
          </cell>
          <cell r="G12">
            <v>26366.68</v>
          </cell>
          <cell r="I12">
            <v>21387</v>
          </cell>
        </row>
        <row r="13">
          <cell r="C13">
            <v>662</v>
          </cell>
          <cell r="D13">
            <v>935</v>
          </cell>
          <cell r="E13">
            <v>2191</v>
          </cell>
          <cell r="G13">
            <v>504.84000000000003</v>
          </cell>
          <cell r="I13">
            <v>991</v>
          </cell>
        </row>
        <row r="14">
          <cell r="C14">
            <v>1769</v>
          </cell>
          <cell r="D14">
            <v>10829</v>
          </cell>
          <cell r="E14">
            <v>1477</v>
          </cell>
          <cell r="G14">
            <v>7330.84</v>
          </cell>
          <cell r="I14">
            <v>12796</v>
          </cell>
        </row>
        <row r="15">
          <cell r="C15">
            <v>668</v>
          </cell>
          <cell r="D15">
            <v>4123</v>
          </cell>
          <cell r="E15">
            <v>182</v>
          </cell>
          <cell r="G15">
            <v>3620.16</v>
          </cell>
          <cell r="I15">
            <v>3897</v>
          </cell>
        </row>
        <row r="16">
          <cell r="C16">
            <v>86</v>
          </cell>
          <cell r="D16">
            <v>130</v>
          </cell>
          <cell r="E16">
            <v>253</v>
          </cell>
          <cell r="G16">
            <v>151.9</v>
          </cell>
          <cell r="I16">
            <v>759</v>
          </cell>
        </row>
        <row r="17">
          <cell r="C17">
            <v>385</v>
          </cell>
          <cell r="D17">
            <v>316</v>
          </cell>
          <cell r="E17">
            <v>59</v>
          </cell>
          <cell r="G17">
            <v>875.07999999999993</v>
          </cell>
          <cell r="I17">
            <v>1015</v>
          </cell>
        </row>
        <row r="18">
          <cell r="C18">
            <v>74</v>
          </cell>
          <cell r="D18">
            <v>290</v>
          </cell>
          <cell r="E18">
            <v>19</v>
          </cell>
          <cell r="G18">
            <v>313.94</v>
          </cell>
          <cell r="I18">
            <v>308</v>
          </cell>
        </row>
        <row r="19">
          <cell r="C19">
            <v>2</v>
          </cell>
          <cell r="D19">
            <v>3</v>
          </cell>
          <cell r="E19">
            <v>2</v>
          </cell>
          <cell r="G19">
            <v>7.66</v>
          </cell>
          <cell r="I19">
            <v>9</v>
          </cell>
        </row>
        <row r="20">
          <cell r="C20">
            <v>0</v>
          </cell>
          <cell r="D20">
            <v>0</v>
          </cell>
          <cell r="E20">
            <v>0</v>
          </cell>
          <cell r="G20">
            <v>0</v>
          </cell>
          <cell r="I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G21">
            <v>0</v>
          </cell>
          <cell r="I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G22">
            <v>0</v>
          </cell>
          <cell r="I22">
            <v>0</v>
          </cell>
        </row>
        <row r="23">
          <cell r="C23">
            <v>4</v>
          </cell>
          <cell r="D23">
            <v>7</v>
          </cell>
          <cell r="E23">
            <v>17</v>
          </cell>
          <cell r="G23">
            <v>10.28</v>
          </cell>
          <cell r="I23">
            <v>78</v>
          </cell>
        </row>
        <row r="24">
          <cell r="C24">
            <v>3</v>
          </cell>
          <cell r="D24">
            <v>1</v>
          </cell>
          <cell r="E24">
            <v>0</v>
          </cell>
          <cell r="G24">
            <v>0.5</v>
          </cell>
          <cell r="I24">
            <v>27</v>
          </cell>
        </row>
        <row r="27">
          <cell r="C27">
            <v>0</v>
          </cell>
          <cell r="D27">
            <v>0</v>
          </cell>
          <cell r="E27">
            <v>0</v>
          </cell>
          <cell r="G27">
            <v>0</v>
          </cell>
          <cell r="I27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topLeftCell="A14" workbookViewId="0">
      <selection activeCell="B39" sqref="B39"/>
    </sheetView>
  </sheetViews>
  <sheetFormatPr defaultRowHeight="14.4" x14ac:dyDescent="0.3"/>
  <cols>
    <col min="2" max="2" width="17.5546875" customWidth="1"/>
    <col min="4" max="4" width="11.21875" customWidth="1"/>
    <col min="6" max="6" width="12" customWidth="1"/>
    <col min="7" max="7" width="18" customWidth="1"/>
    <col min="8" max="8" width="14.77734375" customWidth="1"/>
    <col min="9" max="9" width="16.33203125" customWidth="1"/>
  </cols>
  <sheetData>
    <row r="1" spans="1:9" x14ac:dyDescent="0.3">
      <c r="A1" s="1"/>
      <c r="B1" s="2"/>
      <c r="C1" s="1"/>
      <c r="D1" s="1"/>
      <c r="E1" s="1"/>
      <c r="F1" s="1"/>
      <c r="G1" s="1"/>
      <c r="H1" s="1"/>
      <c r="I1" s="1"/>
    </row>
    <row r="2" spans="1:9" x14ac:dyDescent="0.3">
      <c r="A2" s="3"/>
      <c r="B2" s="4"/>
      <c r="C2" s="3"/>
      <c r="D2" s="4" t="s">
        <v>0</v>
      </c>
      <c r="E2" s="4" t="s">
        <v>1</v>
      </c>
      <c r="F2" s="3"/>
      <c r="G2" s="3"/>
      <c r="H2" s="3"/>
      <c r="I2" s="3"/>
    </row>
    <row r="3" spans="1:9" x14ac:dyDescent="0.3">
      <c r="A3" s="3"/>
      <c r="B3" s="4"/>
      <c r="C3" s="3"/>
      <c r="D3" s="3"/>
      <c r="E3" s="4" t="s">
        <v>2</v>
      </c>
      <c r="F3" s="3"/>
      <c r="G3" s="3"/>
      <c r="H3" s="3"/>
      <c r="I3" s="3"/>
    </row>
    <row r="4" spans="1:9" x14ac:dyDescent="0.3">
      <c r="A4" s="3"/>
      <c r="B4" s="4"/>
      <c r="C4" s="3"/>
      <c r="D4" s="3"/>
      <c r="E4" s="5" t="s">
        <v>3</v>
      </c>
      <c r="F4" s="6" t="s">
        <v>4</v>
      </c>
      <c r="G4" s="3"/>
      <c r="H4" s="3"/>
      <c r="I4" s="3"/>
    </row>
    <row r="5" spans="1:9" ht="15" thickBot="1" x14ac:dyDescent="0.35">
      <c r="A5" s="7"/>
      <c r="B5" s="8"/>
      <c r="C5" s="9"/>
      <c r="D5" s="10"/>
      <c r="E5" s="10"/>
      <c r="F5" s="10"/>
      <c r="G5" s="10"/>
      <c r="H5" s="10"/>
      <c r="I5" s="10"/>
    </row>
    <row r="6" spans="1:9" ht="15" thickTop="1" x14ac:dyDescent="0.3">
      <c r="A6" s="11"/>
      <c r="B6" s="12"/>
      <c r="C6" s="13" t="s">
        <v>5</v>
      </c>
      <c r="D6" s="13"/>
      <c r="E6" s="14"/>
      <c r="F6" s="15" t="s">
        <v>6</v>
      </c>
      <c r="G6" s="15" t="s">
        <v>7</v>
      </c>
      <c r="H6" s="15" t="s">
        <v>8</v>
      </c>
      <c r="I6" s="16" t="s">
        <v>9</v>
      </c>
    </row>
    <row r="7" spans="1:9" x14ac:dyDescent="0.3">
      <c r="A7" s="17" t="s">
        <v>10</v>
      </c>
      <c r="B7" s="18" t="s">
        <v>11</v>
      </c>
      <c r="C7" s="19" t="s">
        <v>12</v>
      </c>
      <c r="D7" s="19" t="s">
        <v>13</v>
      </c>
      <c r="E7" s="19" t="s">
        <v>14</v>
      </c>
      <c r="F7" s="20" t="s">
        <v>15</v>
      </c>
      <c r="G7" s="20" t="s">
        <v>16</v>
      </c>
      <c r="H7" s="20" t="s">
        <v>7</v>
      </c>
      <c r="I7" s="21" t="s">
        <v>17</v>
      </c>
    </row>
    <row r="8" spans="1:9" x14ac:dyDescent="0.3">
      <c r="A8" s="22"/>
      <c r="B8" s="23"/>
      <c r="C8" s="24"/>
      <c r="D8" s="24"/>
      <c r="E8" s="24"/>
      <c r="F8" s="24"/>
      <c r="G8" s="24"/>
      <c r="H8" s="24" t="s">
        <v>18</v>
      </c>
      <c r="I8" s="25" t="s">
        <v>19</v>
      </c>
    </row>
    <row r="9" spans="1:9" x14ac:dyDescent="0.3">
      <c r="A9" s="26"/>
      <c r="B9" s="27"/>
      <c r="C9" s="28"/>
      <c r="D9" s="28"/>
      <c r="E9" s="28"/>
      <c r="F9" s="28"/>
      <c r="G9" s="28"/>
      <c r="H9" s="28"/>
      <c r="I9" s="29"/>
    </row>
    <row r="10" spans="1:9" x14ac:dyDescent="0.3">
      <c r="A10" s="26" t="s">
        <v>20</v>
      </c>
      <c r="B10" s="30" t="s">
        <v>21</v>
      </c>
      <c r="C10" s="31"/>
      <c r="D10" s="31"/>
      <c r="E10" s="31"/>
      <c r="F10" s="31"/>
      <c r="G10" s="31"/>
      <c r="H10" s="31"/>
      <c r="I10" s="32"/>
    </row>
    <row r="11" spans="1:9" x14ac:dyDescent="0.3">
      <c r="A11" s="33">
        <v>1</v>
      </c>
      <c r="B11" s="34" t="s">
        <v>22</v>
      </c>
      <c r="C11" s="35">
        <f>'[1] Rekap PTP XIII (ATAP 2023)'!C11+'[1] Rekap PBS (ATAP 2023)  (2)'!C11+'[1] Rekap Rakyat (ATAP 2023) '!C11</f>
        <v>87844</v>
      </c>
      <c r="D11" s="35">
        <f>'[1] Rekap PTP XIII (ATAP 2023)'!D11+'[1] Rekap PBS (ATAP 2023)  (2)'!D11+'[1] Rekap Rakyat (ATAP 2023) '!D11</f>
        <v>775607</v>
      </c>
      <c r="E11" s="35">
        <f>'[1] Rekap PTP XIII (ATAP 2023)'!E11+'[1] Rekap PBS (ATAP 2023)  (2)'!E11+'[1] Rekap Rakyat (ATAP 2023) '!E11</f>
        <v>3876</v>
      </c>
      <c r="F11" s="35">
        <f t="shared" ref="F11:F24" si="0">SUM(C11:E11)</f>
        <v>867327</v>
      </c>
      <c r="G11" s="35">
        <f>'[1] Rekap PTP XIII (ATAP 2023)'!G11+'[1] Rekap PBS (ATAP 2023)  (2)'!G11+'[1] Rekap Rakyat (ATAP 2023) '!G11</f>
        <v>10424093</v>
      </c>
      <c r="H11" s="35">
        <f t="shared" ref="H11:H24" si="1">G11/D11*1000</f>
        <v>13439.916091525734</v>
      </c>
      <c r="I11" s="36">
        <f>'[1] Rekap PTP XIII (ATAP 2023)'!I11+'[1] Rekap PBS (ATAP 2023)  (2)'!I11+'[1] Rekap Rakyat (ATAP 2023) '!I11</f>
        <v>128910</v>
      </c>
    </row>
    <row r="12" spans="1:9" x14ac:dyDescent="0.3">
      <c r="A12" s="33">
        <v>2</v>
      </c>
      <c r="B12" s="34" t="s">
        <v>23</v>
      </c>
      <c r="C12" s="35">
        <f>'[1] Rekap PTP XIII (ATAP 2023)'!C12+'[1] Rekap PBS (ATAP 2023)  (2)'!C12+'[1] Rekap Rakyat (ATAP 2023) '!C12</f>
        <v>29847</v>
      </c>
      <c r="D12" s="35">
        <f>'[1] Rekap PTP XIII (ATAP 2023)'!D12+'[1] Rekap PBS (ATAP 2023)  (2)'!D12+'[1] Rekap Rakyat (ATAP 2023) '!D12</f>
        <v>28442</v>
      </c>
      <c r="E12" s="35">
        <f>'[1] Rekap PTP XIII (ATAP 2023)'!E12+'[1] Rekap PBS (ATAP 2023)  (2)'!E12+'[1] Rekap Rakyat (ATAP 2023) '!E12</f>
        <v>3155</v>
      </c>
      <c r="F12" s="35">
        <f t="shared" si="0"/>
        <v>61444</v>
      </c>
      <c r="G12" s="35">
        <f>'[1] Rekap PTP XIII (ATAP 2023)'!G12+'[1] Rekap PBS (ATAP 2023)  (2)'!G12+'[1] Rekap Rakyat (ATAP 2023) '!G12</f>
        <v>28764.05</v>
      </c>
      <c r="H12" s="35">
        <f t="shared" si="1"/>
        <v>1011.323043386541</v>
      </c>
      <c r="I12" s="36">
        <f>'[1] Rekap PTP XIII (ATAP 2023)'!I12+'[1] Rekap PBS (ATAP 2023)  (2)'!I12+'[1] Rekap Rakyat (ATAP 2023) '!I12</f>
        <v>22303</v>
      </c>
    </row>
    <row r="13" spans="1:9" x14ac:dyDescent="0.3">
      <c r="A13" s="33">
        <v>3</v>
      </c>
      <c r="B13" s="34" t="s">
        <v>24</v>
      </c>
      <c r="C13" s="35">
        <f>'[1] Rekap PTP XIII (ATAP 2023)'!C13+'[1] Rekap PBS (ATAP 2023)  (2)'!C13+'[1] Rekap Rakyat (ATAP 2023) '!C13</f>
        <v>662</v>
      </c>
      <c r="D13" s="35">
        <f>'[1] Rekap PTP XIII (ATAP 2023)'!D13+'[1] Rekap PBS (ATAP 2023)  (2)'!D13+'[1] Rekap Rakyat (ATAP 2023) '!D13</f>
        <v>935</v>
      </c>
      <c r="E13" s="35">
        <f>'[1] Rekap PTP XIII (ATAP 2023)'!E13+'[1] Rekap PBS (ATAP 2023)  (2)'!E13+'[1] Rekap Rakyat (ATAP 2023) '!E13</f>
        <v>2191</v>
      </c>
      <c r="F13" s="35">
        <f t="shared" si="0"/>
        <v>3788</v>
      </c>
      <c r="G13" s="35">
        <f>'[1] Rekap PTP XIII (ATAP 2023)'!G13+'[1] Rekap PBS (ATAP 2023)  (2)'!G13+'[1] Rekap Rakyat (ATAP 2023) '!G13</f>
        <v>504.84000000000003</v>
      </c>
      <c r="H13" s="35">
        <f t="shared" si="1"/>
        <v>539.93582887700541</v>
      </c>
      <c r="I13" s="36">
        <f>'[1] Rekap PTP XIII (ATAP 2023)'!I13+'[1] Rekap PBS (ATAP 2023)  (2)'!I13+'[1] Rekap Rakyat (ATAP 2023) '!I13</f>
        <v>991</v>
      </c>
    </row>
    <row r="14" spans="1:9" x14ac:dyDescent="0.3">
      <c r="A14" s="33">
        <v>4</v>
      </c>
      <c r="B14" s="34" t="s">
        <v>25</v>
      </c>
      <c r="C14" s="35">
        <f>'[1] Rekap PTP XIII (ATAP 2023)'!C14+'[1] Rekap PBS (ATAP 2023)  (2)'!C14+'[1] Rekap Rakyat (ATAP 2023) '!C14</f>
        <v>1769</v>
      </c>
      <c r="D14" s="35">
        <f>'[1] Rekap PTP XIII (ATAP 2023)'!D14+'[1] Rekap PBS (ATAP 2023)  (2)'!D14+'[1] Rekap Rakyat (ATAP 2023) '!D14</f>
        <v>10829</v>
      </c>
      <c r="E14" s="35">
        <f>'[1] Rekap PTP XIII (ATAP 2023)'!E14+'[1] Rekap PBS (ATAP 2023)  (2)'!E14+'[1] Rekap Rakyat (ATAP 2023) '!E14</f>
        <v>1477</v>
      </c>
      <c r="F14" s="35">
        <f t="shared" si="0"/>
        <v>14075</v>
      </c>
      <c r="G14" s="35">
        <f>'[1] Rekap PTP XIII (ATAP 2023)'!G14+'[1] Rekap PBS (ATAP 2023)  (2)'!G14+'[1] Rekap Rakyat (ATAP 2023) '!G14</f>
        <v>7330.84</v>
      </c>
      <c r="H14" s="35">
        <f t="shared" si="1"/>
        <v>676.9637085603473</v>
      </c>
      <c r="I14" s="36">
        <f>'[1] Rekap PTP XIII (ATAP 2023)'!I14+'[1] Rekap PBS (ATAP 2023)  (2)'!I14+'[1] Rekap Rakyat (ATAP 2023) '!I14</f>
        <v>12796</v>
      </c>
    </row>
    <row r="15" spans="1:9" x14ac:dyDescent="0.3">
      <c r="A15" s="33">
        <v>5</v>
      </c>
      <c r="B15" s="34" t="s">
        <v>26</v>
      </c>
      <c r="C15" s="35">
        <f>'[1] Rekap PTP XIII (ATAP 2023)'!C15+'[1] Rekap PBS (ATAP 2023)  (2)'!C15+'[1] Rekap Rakyat (ATAP 2023) '!C15</f>
        <v>668</v>
      </c>
      <c r="D15" s="35">
        <f>'[1] Rekap PTP XIII (ATAP 2023)'!D15+'[1] Rekap PBS (ATAP 2023)  (2)'!D15+'[1] Rekap Rakyat (ATAP 2023) '!D15</f>
        <v>4123</v>
      </c>
      <c r="E15" s="35">
        <f>'[1] Rekap PTP XIII (ATAP 2023)'!E15+'[1] Rekap PBS (ATAP 2023)  (2)'!E15+'[1] Rekap Rakyat (ATAP 2023) '!E15</f>
        <v>182</v>
      </c>
      <c r="F15" s="35">
        <f t="shared" si="0"/>
        <v>4973</v>
      </c>
      <c r="G15" s="35">
        <f>'[1] Rekap PTP XIII (ATAP 2023)'!G15+'[1] Rekap PBS (ATAP 2023)  (2)'!G15+'[1] Rekap Rakyat (ATAP 2023) '!G15</f>
        <v>3620.16</v>
      </c>
      <c r="H15" s="35">
        <f t="shared" si="1"/>
        <v>878.04026194518542</v>
      </c>
      <c r="I15" s="36">
        <f>'[1] Rekap PTP XIII (ATAP 2023)'!I15+'[1] Rekap PBS (ATAP 2023)  (2)'!I15+'[1] Rekap Rakyat (ATAP 2023) '!I15</f>
        <v>3897</v>
      </c>
    </row>
    <row r="16" spans="1:9" x14ac:dyDescent="0.3">
      <c r="A16" s="33">
        <v>6</v>
      </c>
      <c r="B16" s="34" t="s">
        <v>27</v>
      </c>
      <c r="C16" s="35">
        <f>'[1] Rekap PTP XIII (ATAP 2023)'!C16+'[1] Rekap PBS (ATAP 2023)  (2)'!C16+'[1] Rekap Rakyat (ATAP 2023) '!C16</f>
        <v>86</v>
      </c>
      <c r="D16" s="35">
        <f>'[1] Rekap PTP XIII (ATAP 2023)'!D16+'[1] Rekap PBS (ATAP 2023)  (2)'!D16+'[1] Rekap Rakyat (ATAP 2023) '!D16</f>
        <v>130</v>
      </c>
      <c r="E16" s="35">
        <f>'[1] Rekap PTP XIII (ATAP 2023)'!E16+'[1] Rekap PBS (ATAP 2023)  (2)'!E16+'[1] Rekap Rakyat (ATAP 2023) '!E16</f>
        <v>253</v>
      </c>
      <c r="F16" s="35">
        <f t="shared" si="0"/>
        <v>469</v>
      </c>
      <c r="G16" s="35">
        <f>'[1] Rekap PTP XIII (ATAP 2023)'!G16+'[1] Rekap PBS (ATAP 2023)  (2)'!G16+'[1] Rekap Rakyat (ATAP 2023) '!G16</f>
        <v>151.9</v>
      </c>
      <c r="H16" s="35">
        <f t="shared" si="1"/>
        <v>1168.4615384615383</v>
      </c>
      <c r="I16" s="36">
        <f>'[1] Rekap PTP XIII (ATAP 2023)'!I16+'[1] Rekap PBS (ATAP 2023)  (2)'!I16+'[1] Rekap Rakyat (ATAP 2023) '!I16</f>
        <v>759</v>
      </c>
    </row>
    <row r="17" spans="1:9" x14ac:dyDescent="0.3">
      <c r="A17" s="33">
        <v>7</v>
      </c>
      <c r="B17" s="34" t="s">
        <v>28</v>
      </c>
      <c r="C17" s="35">
        <f>'[1] Rekap PTP XIII (ATAP 2023)'!C17+'[1] Rekap PBS (ATAP 2023)  (2)'!C17+'[1] Rekap Rakyat (ATAP 2023) '!C17</f>
        <v>385</v>
      </c>
      <c r="D17" s="35">
        <f>'[1] Rekap PTP XIII (ATAP 2023)'!D17+'[1] Rekap PBS (ATAP 2023)  (2)'!D17+'[1] Rekap Rakyat (ATAP 2023) '!D17</f>
        <v>316</v>
      </c>
      <c r="E17" s="35">
        <f>'[1] Rekap PTP XIII (ATAP 2023)'!E17+'[1] Rekap PBS (ATAP 2023)  (2)'!E17+'[1] Rekap Rakyat (ATAP 2023) '!E17</f>
        <v>59</v>
      </c>
      <c r="F17" s="35">
        <f t="shared" si="0"/>
        <v>760</v>
      </c>
      <c r="G17" s="35">
        <f>'[1] Rekap PTP XIII (ATAP 2023)'!G17+'[1] Rekap PBS (ATAP 2023)  (2)'!G17+'[1] Rekap Rakyat (ATAP 2023) '!G17</f>
        <v>875.07999999999993</v>
      </c>
      <c r="H17" s="35">
        <f t="shared" si="1"/>
        <v>2769.2405063291135</v>
      </c>
      <c r="I17" s="36">
        <f>'[1] Rekap PTP XIII (ATAP 2023)'!I17+'[1] Rekap PBS (ATAP 2023)  (2)'!I17+'[1] Rekap Rakyat (ATAP 2023) '!I17</f>
        <v>1015</v>
      </c>
    </row>
    <row r="18" spans="1:9" x14ac:dyDescent="0.3">
      <c r="A18" s="33">
        <v>8</v>
      </c>
      <c r="B18" s="34" t="s">
        <v>29</v>
      </c>
      <c r="C18" s="35">
        <f>'[1] Rekap PTP XIII (ATAP 2023)'!C18+'[1] Rekap PBS (ATAP 2023)  (2)'!C18+'[1] Rekap Rakyat (ATAP 2023) '!C18</f>
        <v>74</v>
      </c>
      <c r="D18" s="35">
        <f>'[1] Rekap PTP XIII (ATAP 2023)'!D18+'[1] Rekap PBS (ATAP 2023)  (2)'!D18+'[1] Rekap Rakyat (ATAP 2023) '!D18</f>
        <v>290</v>
      </c>
      <c r="E18" s="35">
        <f>'[1] Rekap PTP XIII (ATAP 2023)'!E18+'[1] Rekap PBS (ATAP 2023)  (2)'!E18+'[1] Rekap Rakyat (ATAP 2023) '!E18</f>
        <v>19</v>
      </c>
      <c r="F18" s="35">
        <f t="shared" si="0"/>
        <v>383</v>
      </c>
      <c r="G18" s="35">
        <f>'[1] Rekap PTP XIII (ATAP 2023)'!G18+'[1] Rekap PBS (ATAP 2023)  (2)'!G18+'[1] Rekap Rakyat (ATAP 2023) '!G18</f>
        <v>313.94</v>
      </c>
      <c r="H18" s="35">
        <f t="shared" si="1"/>
        <v>1082.5517241379309</v>
      </c>
      <c r="I18" s="36">
        <f>'[1] Rekap PTP XIII (ATAP 2023)'!I18+'[1] Rekap PBS (ATAP 2023)  (2)'!I18+'[1] Rekap Rakyat (ATAP 2023) '!I18</f>
        <v>308</v>
      </c>
    </row>
    <row r="19" spans="1:9" x14ac:dyDescent="0.3">
      <c r="A19" s="33">
        <v>11</v>
      </c>
      <c r="B19" s="34" t="s">
        <v>30</v>
      </c>
      <c r="C19" s="35">
        <f>'[1] Rekap PTP XIII (ATAP 2023)'!C19+'[1] Rekap PBS (ATAP 2023)  (2)'!C19+'[1] Rekap Rakyat (ATAP 2023) '!C19</f>
        <v>2</v>
      </c>
      <c r="D19" s="35">
        <f>'[1] Rekap PTP XIII (ATAP 2023)'!D19+'[1] Rekap PBS (ATAP 2023)  (2)'!D19+'[1] Rekap Rakyat (ATAP 2023) '!D19</f>
        <v>3</v>
      </c>
      <c r="E19" s="35">
        <f>'[1] Rekap PTP XIII (ATAP 2023)'!E19+'[1] Rekap PBS (ATAP 2023)  (2)'!E19+'[1] Rekap Rakyat (ATAP 2023) '!E19</f>
        <v>2</v>
      </c>
      <c r="F19" s="35">
        <f t="shared" si="0"/>
        <v>7</v>
      </c>
      <c r="G19" s="35">
        <f>'[1] Rekap PTP XIII (ATAP 2023)'!G19+'[1] Rekap PBS (ATAP 2023)  (2)'!G19+'[1] Rekap Rakyat (ATAP 2023) '!G19</f>
        <v>7.66</v>
      </c>
      <c r="H19" s="35">
        <f t="shared" si="1"/>
        <v>2553.333333333333</v>
      </c>
      <c r="I19" s="36">
        <f>'[1] Rekap PTP XIII (ATAP 2023)'!I19+'[1] Rekap PBS (ATAP 2023)  (2)'!I19+'[1] Rekap Rakyat (ATAP 2023) '!I19</f>
        <v>9</v>
      </c>
    </row>
    <row r="20" spans="1:9" x14ac:dyDescent="0.3">
      <c r="A20" s="33">
        <v>12</v>
      </c>
      <c r="B20" s="34" t="s">
        <v>31</v>
      </c>
      <c r="C20" s="35">
        <f>'[1] Rekap PTP XIII (ATAP 2023)'!C20+'[1] Rekap PBS (ATAP 2023)  (2)'!C20+'[1] Rekap Rakyat (ATAP 2023) '!C20</f>
        <v>0</v>
      </c>
      <c r="D20" s="35">
        <f>'[1] Rekap PTP XIII (ATAP 2023)'!D20+'[1] Rekap PBS (ATAP 2023)  (2)'!D20+'[1] Rekap Rakyat (ATAP 2023) '!D20</f>
        <v>0</v>
      </c>
      <c r="E20" s="35">
        <f>'[1] Rekap PTP XIII (ATAP 2023)'!E20+'[1] Rekap PBS (ATAP 2023)  (2)'!E20+'[1] Rekap Rakyat (ATAP 2023) '!E20</f>
        <v>0</v>
      </c>
      <c r="F20" s="35">
        <f t="shared" si="0"/>
        <v>0</v>
      </c>
      <c r="G20" s="35">
        <f>'[1] Rekap PTP XIII (ATAP 2023)'!G20+'[1] Rekap PBS (ATAP 2023)  (2)'!G20+'[1] Rekap Rakyat (ATAP 2023) '!G20</f>
        <v>0</v>
      </c>
      <c r="H20" s="35" t="e">
        <f t="shared" si="1"/>
        <v>#DIV/0!</v>
      </c>
      <c r="I20" s="36">
        <f>'[1] Rekap PTP XIII (ATAP 2023)'!I20+'[1] Rekap PBS (ATAP 2023)  (2)'!I20+'[1] Rekap Rakyat (ATAP 2023) '!I20</f>
        <v>0</v>
      </c>
    </row>
    <row r="21" spans="1:9" x14ac:dyDescent="0.3">
      <c r="A21" s="33">
        <v>13</v>
      </c>
      <c r="B21" s="34" t="s">
        <v>32</v>
      </c>
      <c r="C21" s="35">
        <f>'[1] Rekap PTP XIII (ATAP 2023)'!C21+'[1] Rekap PBS (ATAP 2023)  (2)'!C21+'[1] Rekap Rakyat (ATAP 2023) '!C21</f>
        <v>0</v>
      </c>
      <c r="D21" s="35">
        <f>'[1] Rekap PTP XIII (ATAP 2023)'!D21+'[1] Rekap PBS (ATAP 2023)  (2)'!D21+'[1] Rekap Rakyat (ATAP 2023) '!D21</f>
        <v>0</v>
      </c>
      <c r="E21" s="35">
        <f>'[1] Rekap PTP XIII (ATAP 2023)'!E21+'[1] Rekap PBS (ATAP 2023)  (2)'!E21+'[1] Rekap Rakyat (ATAP 2023) '!E21</f>
        <v>0</v>
      </c>
      <c r="F21" s="35">
        <f t="shared" si="0"/>
        <v>0</v>
      </c>
      <c r="G21" s="35">
        <f>'[1] Rekap PTP XIII (ATAP 2023)'!G21+'[1] Rekap PBS (ATAP 2023)  (2)'!G21+'[1] Rekap Rakyat (ATAP 2023) '!G21</f>
        <v>0</v>
      </c>
      <c r="H21" s="35" t="e">
        <f t="shared" si="1"/>
        <v>#DIV/0!</v>
      </c>
      <c r="I21" s="36">
        <f>'[1] Rekap PTP XIII (ATAP 2023)'!I21+'[1] Rekap PBS (ATAP 2023)  (2)'!I21+'[1] Rekap Rakyat (ATAP 2023) '!I21</f>
        <v>0</v>
      </c>
    </row>
    <row r="22" spans="1:9" x14ac:dyDescent="0.3">
      <c r="A22" s="33">
        <v>15</v>
      </c>
      <c r="B22" s="34" t="s">
        <v>33</v>
      </c>
      <c r="C22" s="35">
        <f>'[1] Rekap PTP XIII (ATAP 2023)'!C22+'[1] Rekap PBS (ATAP 2023)  (2)'!C22+'[1] Rekap Rakyat (ATAP 2023) '!C22</f>
        <v>0</v>
      </c>
      <c r="D22" s="35">
        <f>'[1] Rekap PTP XIII (ATAP 2023)'!D22+'[1] Rekap PBS (ATAP 2023)  (2)'!D22+'[1] Rekap Rakyat (ATAP 2023) '!D22</f>
        <v>0</v>
      </c>
      <c r="E22" s="35">
        <f>'[1] Rekap PTP XIII (ATAP 2023)'!E22+'[1] Rekap PBS (ATAP 2023)  (2)'!E22+'[1] Rekap Rakyat (ATAP 2023) '!E22</f>
        <v>0</v>
      </c>
      <c r="F22" s="35">
        <f t="shared" si="0"/>
        <v>0</v>
      </c>
      <c r="G22" s="35">
        <f>'[1] Rekap PTP XIII (ATAP 2023)'!G22+'[1] Rekap PBS (ATAP 2023)  (2)'!G22+'[1] Rekap Rakyat (ATAP 2023) '!G22</f>
        <v>0</v>
      </c>
      <c r="H22" s="35" t="e">
        <f t="shared" si="1"/>
        <v>#DIV/0!</v>
      </c>
      <c r="I22" s="36">
        <f>'[1] Rekap PTP XIII (ATAP 2023)'!I22+'[1] Rekap PBS (ATAP 2023)  (2)'!I22+'[1] Rekap Rakyat (ATAP 2023) '!I22</f>
        <v>0</v>
      </c>
    </row>
    <row r="23" spans="1:9" x14ac:dyDescent="0.3">
      <c r="A23" s="33">
        <v>16</v>
      </c>
      <c r="B23" s="34" t="s">
        <v>34</v>
      </c>
      <c r="C23" s="35">
        <f>'[1] Rekap PTP XIII (ATAP 2023)'!C23+'[1] Rekap PBS (ATAP 2023)  (2)'!C23+'[1] Rekap Rakyat (ATAP 2023) '!C23</f>
        <v>4</v>
      </c>
      <c r="D23" s="35">
        <f>'[1] Rekap PTP XIII (ATAP 2023)'!D23+'[1] Rekap PBS (ATAP 2023)  (2)'!D23+'[1] Rekap Rakyat (ATAP 2023) '!D23</f>
        <v>7</v>
      </c>
      <c r="E23" s="35">
        <f>'[1] Rekap PTP XIII (ATAP 2023)'!E23+'[1] Rekap PBS (ATAP 2023)  (2)'!E23+'[1] Rekap Rakyat (ATAP 2023) '!E23</f>
        <v>17</v>
      </c>
      <c r="F23" s="35">
        <f t="shared" si="0"/>
        <v>28</v>
      </c>
      <c r="G23" s="35">
        <f>'[1] Rekap PTP XIII (ATAP 2023)'!G23+'[1] Rekap PBS (ATAP 2023)  (2)'!G23+'[1] Rekap Rakyat (ATAP 2023) '!G23</f>
        <v>10.28</v>
      </c>
      <c r="H23" s="35">
        <f t="shared" si="1"/>
        <v>1468.5714285714284</v>
      </c>
      <c r="I23" s="36">
        <f>'[1] Rekap PTP XIII (ATAP 2023)'!I23+'[1] Rekap PBS (ATAP 2023)  (2)'!I23+'[1] Rekap Rakyat (ATAP 2023) '!I23</f>
        <v>78</v>
      </c>
    </row>
    <row r="24" spans="1:9" x14ac:dyDescent="0.3">
      <c r="A24" s="33">
        <v>17</v>
      </c>
      <c r="B24" s="34" t="s">
        <v>35</v>
      </c>
      <c r="C24" s="35">
        <f>'[1] Rekap PTP XIII (ATAP 2023)'!C24+'[1] Rekap PBS (ATAP 2023)  (2)'!C24+'[1] Rekap Rakyat (ATAP 2023) '!C24</f>
        <v>3</v>
      </c>
      <c r="D24" s="35">
        <f>'[1] Rekap PTP XIII (ATAP 2023)'!D24+'[1] Rekap PBS (ATAP 2023)  (2)'!D24+'[1] Rekap Rakyat (ATAP 2023) '!D24</f>
        <v>1</v>
      </c>
      <c r="E24" s="35">
        <f>'[1] Rekap PTP XIII (ATAP 2023)'!E24+'[1] Rekap PBS (ATAP 2023)  (2)'!E24+'[1] Rekap Rakyat (ATAP 2023) '!E24</f>
        <v>0</v>
      </c>
      <c r="F24" s="35">
        <f t="shared" si="0"/>
        <v>4</v>
      </c>
      <c r="G24" s="35">
        <f>'[1] Rekap PTP XIII (ATAP 2023)'!G24+'[1] Rekap PBS (ATAP 2023)  (2)'!G24+'[1] Rekap Rakyat (ATAP 2023) '!G24</f>
        <v>0.5</v>
      </c>
      <c r="H24" s="35">
        <f t="shared" si="1"/>
        <v>500</v>
      </c>
      <c r="I24" s="36">
        <f>'[1] Rekap PTP XIII (ATAP 2023)'!I24+'[1] Rekap PBS (ATAP 2023)  (2)'!I24+'[1] Rekap Rakyat (ATAP 2023) '!I24</f>
        <v>27</v>
      </c>
    </row>
    <row r="25" spans="1:9" x14ac:dyDescent="0.3">
      <c r="A25" s="37"/>
      <c r="B25" s="34"/>
      <c r="C25" s="38"/>
      <c r="D25" s="35"/>
      <c r="E25" s="38"/>
      <c r="F25" s="35"/>
      <c r="G25" s="38"/>
      <c r="H25" s="35"/>
      <c r="I25" s="39"/>
    </row>
    <row r="26" spans="1:9" x14ac:dyDescent="0.3">
      <c r="A26" s="26" t="s">
        <v>36</v>
      </c>
      <c r="B26" s="40" t="s">
        <v>37</v>
      </c>
      <c r="C26" s="41"/>
      <c r="D26" s="35"/>
      <c r="E26" s="35"/>
      <c r="F26" s="35"/>
      <c r="G26" s="35"/>
      <c r="H26" s="35"/>
      <c r="I26" s="36"/>
    </row>
    <row r="27" spans="1:9" x14ac:dyDescent="0.3">
      <c r="A27" s="33">
        <v>1</v>
      </c>
      <c r="B27" s="34" t="s">
        <v>38</v>
      </c>
      <c r="C27" s="35">
        <f>'[1] Rekap PTP XIII (ATAP 2023)'!C27+'[1] Rekap PBS (ATAP 2023)  (2)'!C27+'[1] Rekap Rakyat (ATAP 2023) '!C27</f>
        <v>0</v>
      </c>
      <c r="D27" s="35">
        <f>'[1] Rekap PTP XIII (ATAP 2023)'!D27+'[1] Rekap PBS (ATAP 2023)  (2)'!D27+'[1] Rekap Rakyat (ATAP 2023) '!D27</f>
        <v>0</v>
      </c>
      <c r="E27" s="35">
        <f>'[1] Rekap PTP XIII (ATAP 2023)'!E27+'[1] Rekap PBS (ATAP 2023)  (2)'!E27+'[1] Rekap Rakyat (ATAP 2023) '!E27</f>
        <v>0</v>
      </c>
      <c r="F27" s="35">
        <f t="shared" ref="F27" si="2">SUM(C27:E27)</f>
        <v>0</v>
      </c>
      <c r="G27" s="35">
        <f>'[1] Rekap PTP XIII (ATAP 2023)'!G27+'[1] Rekap PBS (ATAP 2023)  (2)'!G27+'[1] Rekap Rakyat (ATAP 2023) '!G27</f>
        <v>0</v>
      </c>
      <c r="H27" s="35" t="s">
        <v>44</v>
      </c>
      <c r="I27" s="36">
        <f>'[1] Rekap PTP XIII (ATAP 2023)'!I27+'[1] Rekap PBS (ATAP 2023)  (2)'!I27+'[1] Rekap Rakyat (ATAP 2023) '!I27</f>
        <v>0</v>
      </c>
    </row>
    <row r="28" spans="1:9" x14ac:dyDescent="0.3">
      <c r="A28" s="42"/>
      <c r="B28" s="43"/>
      <c r="C28" s="44"/>
      <c r="D28" s="44"/>
      <c r="E28" s="44"/>
      <c r="F28" s="44"/>
      <c r="G28" s="44"/>
      <c r="H28" s="44"/>
      <c r="I28" s="45"/>
    </row>
    <row r="29" spans="1:9" x14ac:dyDescent="0.3">
      <c r="A29" s="46"/>
      <c r="B29" s="47" t="s">
        <v>39</v>
      </c>
      <c r="C29" s="48">
        <f>SUM(C11:C27)</f>
        <v>121344</v>
      </c>
      <c r="D29" s="49">
        <f>SUM(D11:D27)</f>
        <v>820683</v>
      </c>
      <c r="E29" s="48">
        <f>SUM(E11:E27)</f>
        <v>11231</v>
      </c>
      <c r="F29" s="49">
        <f>SUM(C29:E29)</f>
        <v>953258</v>
      </c>
      <c r="G29" s="48">
        <f>SUM(G11:G27)</f>
        <v>10465672.25</v>
      </c>
      <c r="H29" s="50">
        <f>SUM(G29/D29*1000)</f>
        <v>12752.393128650161</v>
      </c>
      <c r="I29" s="51">
        <f>SUM(I11:I27)</f>
        <v>171093</v>
      </c>
    </row>
    <row r="30" spans="1:9" x14ac:dyDescent="0.3">
      <c r="A30" s="52"/>
      <c r="B30" s="53"/>
      <c r="C30" s="54"/>
      <c r="D30" s="54"/>
      <c r="E30" s="54"/>
      <c r="F30" s="54"/>
      <c r="G30" s="54"/>
      <c r="H30" s="54"/>
      <c r="I30" s="55"/>
    </row>
    <row r="31" spans="1:9" x14ac:dyDescent="0.3">
      <c r="A31" s="52"/>
      <c r="B31" s="53" t="s">
        <v>40</v>
      </c>
      <c r="C31" s="35">
        <v>219569</v>
      </c>
      <c r="D31" s="35">
        <v>1341836</v>
      </c>
      <c r="E31" s="35">
        <v>13772</v>
      </c>
      <c r="F31" s="35">
        <f>SUM(C31:E31)</f>
        <v>1575177</v>
      </c>
      <c r="G31" s="35">
        <v>19206915</v>
      </c>
      <c r="H31" s="35">
        <f>(G31/D31)*1000</f>
        <v>14313.906468450688</v>
      </c>
      <c r="I31" s="36">
        <v>319064</v>
      </c>
    </row>
    <row r="32" spans="1:9" x14ac:dyDescent="0.3">
      <c r="A32" s="52"/>
      <c r="B32" s="53"/>
      <c r="C32" s="35"/>
      <c r="D32" s="35"/>
      <c r="E32" s="35"/>
      <c r="F32" s="35"/>
      <c r="G32" s="35"/>
      <c r="H32" s="35"/>
      <c r="I32" s="36"/>
    </row>
    <row r="33" spans="1:9" x14ac:dyDescent="0.3">
      <c r="A33" s="52"/>
      <c r="B33" s="53" t="s">
        <v>41</v>
      </c>
      <c r="C33" s="35">
        <v>424534</v>
      </c>
      <c r="D33" s="35">
        <v>1111302</v>
      </c>
      <c r="E33" s="35">
        <v>15507</v>
      </c>
      <c r="F33" s="35">
        <f>SUM(C33:E33)</f>
        <v>1551343</v>
      </c>
      <c r="G33" s="35">
        <v>17363298</v>
      </c>
      <c r="H33" s="35">
        <f>(G33/D33)*1000</f>
        <v>15624.28394801773</v>
      </c>
      <c r="I33" s="36">
        <v>319396</v>
      </c>
    </row>
    <row r="34" spans="1:9" x14ac:dyDescent="0.3">
      <c r="A34" s="52"/>
      <c r="B34" s="53"/>
      <c r="C34" s="35"/>
      <c r="D34" s="35"/>
      <c r="E34" s="35"/>
      <c r="F34" s="35"/>
      <c r="G34" s="35"/>
      <c r="H34" s="35"/>
      <c r="I34" s="36"/>
    </row>
    <row r="35" spans="1:9" x14ac:dyDescent="0.3">
      <c r="A35" s="52"/>
      <c r="B35" s="53" t="s">
        <v>42</v>
      </c>
      <c r="C35" s="35">
        <v>417595</v>
      </c>
      <c r="D35" s="35">
        <v>1101556</v>
      </c>
      <c r="E35" s="35">
        <v>19123</v>
      </c>
      <c r="F35" s="35">
        <f>SUM(C35:E35)</f>
        <v>1538274</v>
      </c>
      <c r="G35" s="35">
        <v>17792274</v>
      </c>
      <c r="H35" s="35">
        <f>(G35/D35)*1000</f>
        <v>16151.946882409973</v>
      </c>
      <c r="I35" s="36">
        <v>313074</v>
      </c>
    </row>
    <row r="36" spans="1:9" x14ac:dyDescent="0.3">
      <c r="A36" s="52"/>
      <c r="B36" s="53"/>
      <c r="C36" s="35"/>
      <c r="D36" s="35"/>
      <c r="E36" s="35"/>
      <c r="F36" s="35"/>
      <c r="G36" s="35"/>
      <c r="H36" s="35"/>
      <c r="I36" s="36"/>
    </row>
    <row r="37" spans="1:9" x14ac:dyDescent="0.3">
      <c r="A37" s="52"/>
      <c r="B37" s="53" t="s">
        <v>43</v>
      </c>
      <c r="C37" s="35">
        <v>401096</v>
      </c>
      <c r="D37" s="35">
        <v>962043</v>
      </c>
      <c r="E37" s="35">
        <v>26706</v>
      </c>
      <c r="F37" s="35">
        <f>SUM(C37:E37)</f>
        <v>1389845</v>
      </c>
      <c r="G37" s="35">
        <v>18416921</v>
      </c>
      <c r="H37" s="35">
        <f>(G37/D37)*1000</f>
        <v>19143.552834956441</v>
      </c>
      <c r="I37" s="36">
        <v>320277</v>
      </c>
    </row>
    <row r="38" spans="1:9" ht="15" thickBot="1" x14ac:dyDescent="0.35">
      <c r="A38" s="56"/>
      <c r="B38" s="57"/>
      <c r="C38" s="58"/>
      <c r="D38" s="58"/>
      <c r="E38" s="58"/>
      <c r="F38" s="58"/>
      <c r="G38" s="58"/>
      <c r="H38" s="58"/>
      <c r="I38" s="59"/>
    </row>
    <row r="39" spans="1:9" ht="15" thickTop="1" x14ac:dyDescent="0.3">
      <c r="A39" s="1"/>
      <c r="B39" s="60" t="s">
        <v>45</v>
      </c>
      <c r="C39" s="1"/>
      <c r="D39" s="1"/>
      <c r="E39" s="1"/>
      <c r="F39" s="1"/>
      <c r="G39" s="1"/>
      <c r="H39" s="1"/>
      <c r="I39" s="1"/>
    </row>
  </sheetData>
  <mergeCells count="1">
    <mergeCell ref="C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2024-05-20T05:01:10Z</dcterms:created>
  <dcterms:modified xsi:type="dcterms:W3CDTF">2024-05-20T05:02:16Z</dcterms:modified>
</cp:coreProperties>
</file>