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176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1"/>
  <c r="I93" l="1"/>
  <c r="I97"/>
  <c r="I89"/>
  <c r="I85"/>
  <c r="I81"/>
  <c r="I77"/>
  <c r="I73"/>
  <c r="I69"/>
  <c r="I49"/>
  <c r="I53"/>
  <c r="I57"/>
  <c r="J65"/>
  <c r="I65"/>
  <c r="I33"/>
  <c r="J34"/>
  <c r="I34"/>
  <c r="J32"/>
  <c r="I32"/>
  <c r="I17"/>
  <c r="I13"/>
  <c r="J33" l="1"/>
</calcChain>
</file>

<file path=xl/sharedStrings.xml><?xml version="1.0" encoding="utf-8"?>
<sst xmlns="http://schemas.openxmlformats.org/spreadsheetml/2006/main" count="341" uniqueCount="67">
  <si>
    <t>Bawang Daun</t>
  </si>
  <si>
    <t>Luas Areal (Ha)</t>
  </si>
  <si>
    <t>Produksi (Ton)</t>
  </si>
  <si>
    <t>Produktivitas (Ton/Ha)</t>
  </si>
  <si>
    <t>Bawang Merah</t>
  </si>
  <si>
    <t>Bayam</t>
  </si>
  <si>
    <t>Buncis</t>
  </si>
  <si>
    <t>Cabai Besar</t>
  </si>
  <si>
    <t>Cabai Besar/TW/Teropong</t>
  </si>
  <si>
    <t>Cabai Keriting</t>
  </si>
  <si>
    <t>Cabai Rawit</t>
  </si>
  <si>
    <t>Jamur Tiram</t>
  </si>
  <si>
    <t>Jengkol</t>
  </si>
  <si>
    <t>Kacang Panjang</t>
  </si>
  <si>
    <t>Kangkungg</t>
  </si>
  <si>
    <t>Kembang Kol</t>
  </si>
  <si>
    <t>Kubis</t>
  </si>
  <si>
    <t>Labu Siam</t>
  </si>
  <si>
    <t>Melinjo</t>
  </si>
  <si>
    <t>Melon</t>
  </si>
  <si>
    <t>Mentimun</t>
  </si>
  <si>
    <t>Paprika</t>
  </si>
  <si>
    <t>Petai</t>
  </si>
  <si>
    <t>Petsai/Sawi</t>
  </si>
  <si>
    <t>Semangka</t>
  </si>
  <si>
    <t>Terung</t>
  </si>
  <si>
    <t>Tomat</t>
  </si>
  <si>
    <t>Alpukat</t>
  </si>
  <si>
    <t>Produktivitas (Ton/Pohon)</t>
  </si>
  <si>
    <t>Tanaman Menghasilkan (Pohon)</t>
  </si>
  <si>
    <t>Belimbing</t>
  </si>
  <si>
    <t>Buah Naga</t>
  </si>
  <si>
    <t>Duku/Langsat</t>
  </si>
  <si>
    <t>Durian</t>
  </si>
  <si>
    <t>Jambu Air</t>
  </si>
  <si>
    <t>Jambu Biji</t>
  </si>
  <si>
    <t>Jeruk</t>
  </si>
  <si>
    <t>Jeruk Lemon</t>
  </si>
  <si>
    <t>Jeruk Pamelo</t>
  </si>
  <si>
    <t>Jeruk Siam/Keprok</t>
  </si>
  <si>
    <t>Lengkeng</t>
  </si>
  <si>
    <t>Mangga</t>
  </si>
  <si>
    <t>Manggis</t>
  </si>
  <si>
    <t>Nanas</t>
  </si>
  <si>
    <t>Nangka/Cempedak</t>
  </si>
  <si>
    <t>Pepaya</t>
  </si>
  <si>
    <t>Pisang</t>
  </si>
  <si>
    <t>Rambutan</t>
  </si>
  <si>
    <t>Salak</t>
  </si>
  <si>
    <t>Sawo</t>
  </si>
  <si>
    <t>Sirsak</t>
  </si>
  <si>
    <t>Sukun</t>
  </si>
  <si>
    <t>Daftar Data</t>
  </si>
  <si>
    <t>Buah</t>
  </si>
  <si>
    <t>Sayur</t>
  </si>
  <si>
    <t>No</t>
  </si>
  <si>
    <t>Satuan</t>
  </si>
  <si>
    <t>Ton</t>
  </si>
  <si>
    <t>Ton/Pohon</t>
  </si>
  <si>
    <t>Pohon</t>
  </si>
  <si>
    <t>Ha</t>
  </si>
  <si>
    <t>Ton/Ha</t>
  </si>
  <si>
    <t>Melinjo (sama dengan no 15 buah)</t>
  </si>
  <si>
    <t>Tanaman Menghasilkan (Rumpun)</t>
  </si>
  <si>
    <t>Tanaman Menghasilkan Rumpun)</t>
  </si>
  <si>
    <t>Rumpun</t>
  </si>
  <si>
    <t>Produktivitas (Ton/Rumpun)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</si>
</sst>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3" borderId="1" xfId="0" applyFill="1" applyBorder="1"/>
    <xf numFmtId="0" fontId="1" fillId="4" borderId="1" xfId="0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NumberFormat="1" applyFont="1" applyBorder="1"/>
    <xf numFmtId="0" fontId="0" fillId="0" borderId="1" xfId="0" applyBorder="1" applyAlignment="1">
      <alignment horizontal="left" indent="1"/>
    </xf>
    <xf numFmtId="0" fontId="0" fillId="0" borderId="1" xfId="0" applyNumberFormat="1" applyBorder="1"/>
    <xf numFmtId="0" fontId="1" fillId="0" borderId="1" xfId="0" applyFont="1" applyBorder="1"/>
    <xf numFmtId="0" fontId="1" fillId="3" borderId="1" xfId="0" applyFont="1" applyFill="1" applyBorder="1" applyAlignment="1">
      <alignment horizontal="left" indent="1"/>
    </xf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NumberFormat="1" applyFont="1" applyBorder="1"/>
    <xf numFmtId="0" fontId="0" fillId="5" borderId="1" xfId="0" applyFill="1" applyBorder="1"/>
    <xf numFmtId="0" fontId="1" fillId="5" borderId="1" xfId="0" applyFont="1" applyFill="1" applyBorder="1" applyAlignment="1">
      <alignment horizontal="left"/>
    </xf>
    <xf numFmtId="0" fontId="1" fillId="5" borderId="1" xfId="0" applyNumberFormat="1" applyFont="1" applyFill="1" applyBorder="1"/>
    <xf numFmtId="0" fontId="0" fillId="5" borderId="0" xfId="0" applyFill="1"/>
    <xf numFmtId="0" fontId="0" fillId="5" borderId="1" xfId="0" applyFill="1" applyBorder="1" applyAlignment="1">
      <alignment horizontal="left" indent="1"/>
    </xf>
    <xf numFmtId="0" fontId="0" fillId="5" borderId="1" xfId="0" applyNumberFormat="1" applyFill="1" applyBorder="1"/>
    <xf numFmtId="0" fontId="0" fillId="5" borderId="0" xfId="0" applyNumberFormat="1" applyFill="1" applyBorder="1"/>
    <xf numFmtId="0" fontId="0" fillId="0" borderId="1" xfId="0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5"/>
  <sheetViews>
    <sheetView tabSelected="1" topLeftCell="A2" workbookViewId="0">
      <pane ySplit="585" topLeftCell="A174" activePane="bottomLeft"/>
      <selection activeCell="K2" sqref="K2"/>
      <selection pane="bottomLeft" activeCell="M101" sqref="M101:M195"/>
    </sheetView>
  </sheetViews>
  <sheetFormatPr defaultRowHeight="15"/>
  <cols>
    <col min="2" max="2" width="33.7109375" customWidth="1"/>
    <col min="3" max="7" width="18.5703125" hidden="1" customWidth="1"/>
    <col min="8" max="8" width="12" customWidth="1"/>
    <col min="9" max="9" width="12" bestFit="1" customWidth="1"/>
    <col min="10" max="11" width="12" customWidth="1"/>
    <col min="12" max="12" width="11.28515625" customWidth="1"/>
  </cols>
  <sheetData>
    <row r="1" spans="1:12">
      <c r="A1" s="1" t="s">
        <v>55</v>
      </c>
      <c r="B1" s="2" t="s">
        <v>52</v>
      </c>
      <c r="C1" s="2">
        <v>2016</v>
      </c>
      <c r="D1" s="2">
        <v>2017</v>
      </c>
      <c r="E1" s="2">
        <v>2018</v>
      </c>
      <c r="F1" s="2">
        <v>2019</v>
      </c>
      <c r="G1" s="2">
        <v>2020</v>
      </c>
      <c r="H1" s="2">
        <v>2021</v>
      </c>
      <c r="I1" s="2">
        <v>2022</v>
      </c>
      <c r="J1" s="2">
        <v>2023</v>
      </c>
      <c r="K1" s="2">
        <v>2024</v>
      </c>
      <c r="L1" s="9" t="s">
        <v>56</v>
      </c>
    </row>
    <row r="2" spans="1:12">
      <c r="A2" s="3"/>
      <c r="B2" s="4" t="s">
        <v>53</v>
      </c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>
      <c r="A3" s="1">
        <v>1</v>
      </c>
      <c r="B3" s="5" t="s">
        <v>27</v>
      </c>
      <c r="C3" s="5"/>
      <c r="D3" s="5"/>
      <c r="E3" s="5"/>
      <c r="F3" s="5"/>
      <c r="G3" s="5"/>
      <c r="H3" s="6"/>
      <c r="I3" s="6"/>
      <c r="J3" s="6"/>
      <c r="K3" s="6"/>
      <c r="L3" s="1"/>
    </row>
    <row r="4" spans="1:12">
      <c r="A4" s="1"/>
      <c r="B4" s="7" t="s">
        <v>2</v>
      </c>
      <c r="C4" s="7">
        <v>585</v>
      </c>
      <c r="D4" s="7">
        <v>1207</v>
      </c>
      <c r="E4" s="7">
        <v>1016</v>
      </c>
      <c r="F4" s="7">
        <v>1719</v>
      </c>
      <c r="G4" s="7">
        <v>1148</v>
      </c>
      <c r="H4" s="8">
        <v>673.52999999999895</v>
      </c>
      <c r="I4" s="8">
        <v>638</v>
      </c>
      <c r="J4" s="8">
        <v>1042.4000000000001</v>
      </c>
      <c r="K4" s="8">
        <v>703.09</v>
      </c>
      <c r="L4" s="1" t="s">
        <v>57</v>
      </c>
    </row>
    <row r="5" spans="1:12">
      <c r="A5" s="1"/>
      <c r="B5" s="7" t="s">
        <v>28</v>
      </c>
      <c r="C5" s="7">
        <v>0.104</v>
      </c>
      <c r="D5" s="7">
        <v>0.14000000000000001</v>
      </c>
      <c r="E5" s="7">
        <v>0.10100000000000001</v>
      </c>
      <c r="F5" s="7">
        <v>0.129</v>
      </c>
      <c r="G5" s="7">
        <v>0.13200000000000001</v>
      </c>
      <c r="H5" s="8">
        <v>5.307983292615643E-2</v>
      </c>
      <c r="I5" s="8">
        <v>4.3999999999999997E-2</v>
      </c>
      <c r="J5" s="8">
        <v>6.5000000000000002E-2</v>
      </c>
      <c r="K5" s="8">
        <v>0.06</v>
      </c>
      <c r="L5" s="1" t="s">
        <v>58</v>
      </c>
    </row>
    <row r="6" spans="1:12">
      <c r="A6" s="1"/>
      <c r="B6" s="7" t="s">
        <v>29</v>
      </c>
      <c r="C6" s="7">
        <v>5605</v>
      </c>
      <c r="D6" s="7">
        <v>8611</v>
      </c>
      <c r="E6" s="7">
        <v>10015</v>
      </c>
      <c r="F6" s="7">
        <v>13229</v>
      </c>
      <c r="G6" s="7">
        <v>8682</v>
      </c>
      <c r="H6" s="8">
        <v>12689</v>
      </c>
      <c r="I6" s="8">
        <v>14493</v>
      </c>
      <c r="J6" s="8">
        <v>15958</v>
      </c>
      <c r="K6" s="8">
        <v>11718</v>
      </c>
      <c r="L6" s="1" t="s">
        <v>59</v>
      </c>
    </row>
    <row r="7" spans="1:12">
      <c r="A7" s="1">
        <v>2</v>
      </c>
      <c r="B7" s="5" t="s">
        <v>30</v>
      </c>
      <c r="C7" s="5"/>
      <c r="D7" s="5"/>
      <c r="E7" s="5"/>
      <c r="F7" s="5"/>
      <c r="G7" s="5"/>
      <c r="H7" s="6"/>
      <c r="I7" s="6"/>
      <c r="J7" s="6"/>
      <c r="K7" s="6"/>
      <c r="L7" s="1"/>
    </row>
    <row r="8" spans="1:12">
      <c r="A8" s="1"/>
      <c r="B8" s="7" t="s">
        <v>2</v>
      </c>
      <c r="C8" s="7">
        <v>1333</v>
      </c>
      <c r="D8" s="7">
        <v>1332</v>
      </c>
      <c r="E8" s="7">
        <v>1385</v>
      </c>
      <c r="F8" s="7">
        <v>1001</v>
      </c>
      <c r="G8" s="7">
        <v>1127</v>
      </c>
      <c r="H8" s="8">
        <v>948.47199999999896</v>
      </c>
      <c r="I8" s="8">
        <v>1267</v>
      </c>
      <c r="J8" s="8">
        <v>2165.4699999999998</v>
      </c>
      <c r="K8" s="8">
        <v>625.59</v>
      </c>
      <c r="L8" s="1" t="s">
        <v>57</v>
      </c>
    </row>
    <row r="9" spans="1:12">
      <c r="A9" s="1"/>
      <c r="B9" s="7" t="s">
        <v>28</v>
      </c>
      <c r="C9" s="7">
        <v>0.113</v>
      </c>
      <c r="D9" s="7">
        <v>0.121</v>
      </c>
      <c r="E9" s="7">
        <v>0.125</v>
      </c>
      <c r="F9" s="7">
        <v>0.08</v>
      </c>
      <c r="G9" s="7">
        <v>9.2999999999999999E-2</v>
      </c>
      <c r="H9" s="8">
        <v>7.8237399983502348E-2</v>
      </c>
      <c r="I9" s="8">
        <v>0.10299999999999999</v>
      </c>
      <c r="J9" s="8">
        <v>0.158</v>
      </c>
      <c r="K9" s="8">
        <v>9.6000000000000002E-2</v>
      </c>
      <c r="L9" s="1" t="s">
        <v>58</v>
      </c>
    </row>
    <row r="10" spans="1:12">
      <c r="A10" s="1"/>
      <c r="B10" s="7" t="s">
        <v>29</v>
      </c>
      <c r="C10" s="7">
        <v>11776</v>
      </c>
      <c r="D10" s="7">
        <v>90966</v>
      </c>
      <c r="E10" s="7">
        <v>11023</v>
      </c>
      <c r="F10" s="7">
        <v>12469</v>
      </c>
      <c r="G10" s="7">
        <v>11959</v>
      </c>
      <c r="H10" s="8">
        <v>12123</v>
      </c>
      <c r="I10" s="8">
        <v>143811</v>
      </c>
      <c r="J10" s="8">
        <v>13667</v>
      </c>
      <c r="K10" s="8">
        <v>6516</v>
      </c>
      <c r="L10" s="1" t="s">
        <v>59</v>
      </c>
    </row>
    <row r="11" spans="1:12">
      <c r="A11" s="1">
        <v>3</v>
      </c>
      <c r="B11" s="5" t="s">
        <v>31</v>
      </c>
      <c r="C11" s="5"/>
      <c r="D11" s="5"/>
      <c r="E11" s="5"/>
      <c r="F11" s="5"/>
      <c r="G11" s="5"/>
      <c r="H11" s="6"/>
      <c r="I11" s="6"/>
      <c r="J11" s="6"/>
      <c r="K11" s="6"/>
      <c r="L11" s="1"/>
    </row>
    <row r="12" spans="1:12">
      <c r="A12" s="1"/>
      <c r="B12" s="7" t="s">
        <v>2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8">
        <v>12034.814</v>
      </c>
      <c r="I12" s="8">
        <v>12719</v>
      </c>
      <c r="J12" s="8">
        <v>33337.54</v>
      </c>
      <c r="K12" s="8">
        <v>16938.22</v>
      </c>
      <c r="L12" s="1" t="s">
        <v>57</v>
      </c>
    </row>
    <row r="13" spans="1:12">
      <c r="A13" s="1"/>
      <c r="B13" s="7" t="s">
        <v>28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8">
        <v>8.2974683195212423E-2</v>
      </c>
      <c r="I13" s="8">
        <f>88/1000</f>
        <v>8.7999999999999995E-2</v>
      </c>
      <c r="J13" s="8">
        <v>2.1999999999999999E-2</v>
      </c>
      <c r="K13" s="8">
        <v>6.6000000000000003E-2</v>
      </c>
      <c r="L13" s="1" t="s">
        <v>58</v>
      </c>
    </row>
    <row r="14" spans="1:12">
      <c r="A14" s="1"/>
      <c r="B14" s="7" t="s">
        <v>63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8">
        <v>145042</v>
      </c>
      <c r="I14" s="8">
        <v>143811</v>
      </c>
      <c r="J14" s="8">
        <v>150085</v>
      </c>
      <c r="K14" s="8">
        <v>256639</v>
      </c>
      <c r="L14" s="1" t="s">
        <v>59</v>
      </c>
    </row>
    <row r="15" spans="1:12">
      <c r="A15" s="1">
        <v>4</v>
      </c>
      <c r="B15" s="5" t="s">
        <v>32</v>
      </c>
      <c r="C15" s="5"/>
      <c r="D15" s="5"/>
      <c r="E15" s="5"/>
      <c r="F15" s="5"/>
      <c r="G15" s="5"/>
      <c r="H15" s="6"/>
      <c r="I15" s="6"/>
      <c r="J15" s="6"/>
      <c r="K15" s="6"/>
      <c r="L15" s="1"/>
    </row>
    <row r="16" spans="1:12">
      <c r="A16" s="1"/>
      <c r="B16" s="7" t="s">
        <v>2</v>
      </c>
      <c r="C16" s="7">
        <v>2272</v>
      </c>
      <c r="D16" s="7">
        <v>636</v>
      </c>
      <c r="E16" s="7">
        <v>2185</v>
      </c>
      <c r="F16" s="7">
        <v>7427</v>
      </c>
      <c r="G16" s="7">
        <v>9989</v>
      </c>
      <c r="H16" s="8">
        <v>3604.808</v>
      </c>
      <c r="I16" s="8">
        <v>3998</v>
      </c>
      <c r="J16" s="8">
        <v>8358.5300000000007</v>
      </c>
      <c r="K16" s="8">
        <v>3564.8</v>
      </c>
      <c r="L16" s="1" t="s">
        <v>57</v>
      </c>
    </row>
    <row r="17" spans="1:12">
      <c r="A17" s="1"/>
      <c r="B17" s="7" t="s">
        <v>28</v>
      </c>
      <c r="C17" s="7">
        <v>6.5000000000000002E-2</v>
      </c>
      <c r="D17" s="7">
        <v>8.8999999999999996E-2</v>
      </c>
      <c r="E17" s="7">
        <v>7.4999999999999997E-2</v>
      </c>
      <c r="F17" s="7">
        <v>0.115</v>
      </c>
      <c r="G17" s="7">
        <v>0.183</v>
      </c>
      <c r="H17" s="8">
        <v>0.11109834499337382</v>
      </c>
      <c r="I17" s="8">
        <f>141/1000</f>
        <v>0.14099999999999999</v>
      </c>
      <c r="J17" s="8">
        <v>0.121</v>
      </c>
      <c r="K17" s="8">
        <v>9.9000000000000005E-2</v>
      </c>
      <c r="L17" s="1" t="s">
        <v>58</v>
      </c>
    </row>
    <row r="18" spans="1:12">
      <c r="A18" s="1"/>
      <c r="B18" s="7" t="s">
        <v>29</v>
      </c>
      <c r="C18" s="7">
        <v>34665</v>
      </c>
      <c r="D18" s="7">
        <v>7076</v>
      </c>
      <c r="E18" s="7">
        <v>29118</v>
      </c>
      <c r="F18" s="7">
        <v>64322</v>
      </c>
      <c r="G18" s="7">
        <v>54418</v>
      </c>
      <c r="H18" s="8">
        <v>32447</v>
      </c>
      <c r="I18" s="8">
        <v>28458</v>
      </c>
      <c r="J18" s="8">
        <v>69241</v>
      </c>
      <c r="K18" s="8">
        <v>36008</v>
      </c>
      <c r="L18" s="1" t="s">
        <v>59</v>
      </c>
    </row>
    <row r="19" spans="1:12">
      <c r="A19" s="1">
        <v>5</v>
      </c>
      <c r="B19" s="5" t="s">
        <v>33</v>
      </c>
      <c r="C19" s="5"/>
      <c r="D19" s="5"/>
      <c r="E19" s="5"/>
      <c r="F19" s="5"/>
      <c r="G19" s="5"/>
      <c r="H19" s="6"/>
      <c r="I19" s="6"/>
      <c r="J19" s="6"/>
      <c r="K19" s="6"/>
      <c r="L19" s="1"/>
    </row>
    <row r="20" spans="1:12">
      <c r="A20" s="1"/>
      <c r="B20" s="7" t="s">
        <v>2</v>
      </c>
      <c r="C20" s="7">
        <v>9078</v>
      </c>
      <c r="D20" s="7">
        <v>7166</v>
      </c>
      <c r="E20" s="7">
        <v>9192</v>
      </c>
      <c r="F20" s="7">
        <v>13994</v>
      </c>
      <c r="G20" s="7">
        <v>10497</v>
      </c>
      <c r="H20" s="8">
        <v>13439.550999999899</v>
      </c>
      <c r="I20" s="8">
        <v>8773</v>
      </c>
      <c r="J20" s="8">
        <v>20820.509999999998</v>
      </c>
      <c r="K20" s="8">
        <v>5804.5</v>
      </c>
      <c r="L20" s="1" t="s">
        <v>57</v>
      </c>
    </row>
    <row r="21" spans="1:12">
      <c r="A21" s="1"/>
      <c r="B21" s="7" t="s">
        <v>28</v>
      </c>
      <c r="C21" s="7">
        <v>7.5999999999999998E-2</v>
      </c>
      <c r="D21" s="7">
        <v>0.113</v>
      </c>
      <c r="E21" s="7">
        <v>7.5999999999999998E-2</v>
      </c>
      <c r="F21" s="7">
        <v>8.3000000000000004E-2</v>
      </c>
      <c r="G21" s="7">
        <v>7.4999999999999997E-2</v>
      </c>
      <c r="H21" s="8">
        <v>6.3872246486670975E-2</v>
      </c>
      <c r="I21" s="8">
        <v>8.7999999999999995E-2</v>
      </c>
      <c r="J21" s="8">
        <v>0.125</v>
      </c>
      <c r="K21" s="8">
        <v>9.0999999999999998E-2</v>
      </c>
      <c r="L21" s="1" t="s">
        <v>58</v>
      </c>
    </row>
    <row r="22" spans="1:12">
      <c r="A22" s="1"/>
      <c r="B22" s="7" t="s">
        <v>29</v>
      </c>
      <c r="C22" s="11">
        <v>119617</v>
      </c>
      <c r="D22" s="11">
        <v>63024</v>
      </c>
      <c r="E22" s="11">
        <v>121120</v>
      </c>
      <c r="F22" s="11">
        <v>167493</v>
      </c>
      <c r="G22" s="11">
        <v>139546</v>
      </c>
      <c r="H22" s="8">
        <v>210413</v>
      </c>
      <c r="I22" s="8">
        <v>99015</v>
      </c>
      <c r="J22" s="8">
        <v>166604</v>
      </c>
      <c r="K22" s="8">
        <v>63093</v>
      </c>
      <c r="L22" s="1" t="s">
        <v>59</v>
      </c>
    </row>
    <row r="23" spans="1:12">
      <c r="A23" s="1">
        <v>6</v>
      </c>
      <c r="B23" s="5" t="s">
        <v>34</v>
      </c>
      <c r="C23" s="5"/>
      <c r="D23" s="5"/>
      <c r="E23" s="5"/>
      <c r="F23" s="5"/>
      <c r="G23" s="5"/>
      <c r="H23" s="6"/>
      <c r="I23" s="6"/>
      <c r="J23" s="6"/>
      <c r="K23" s="6"/>
      <c r="L23" s="1"/>
    </row>
    <row r="24" spans="1:12">
      <c r="A24" s="1"/>
      <c r="B24" s="7" t="s">
        <v>2</v>
      </c>
      <c r="C24" s="7">
        <v>955</v>
      </c>
      <c r="D24" s="7">
        <v>845</v>
      </c>
      <c r="E24" s="7">
        <v>992</v>
      </c>
      <c r="F24" s="7">
        <v>1033</v>
      </c>
      <c r="G24" s="7">
        <v>1791</v>
      </c>
      <c r="H24" s="8">
        <v>1360.498</v>
      </c>
      <c r="I24" s="8">
        <v>1229</v>
      </c>
      <c r="J24" s="8">
        <v>1955.84</v>
      </c>
      <c r="K24" s="8">
        <v>1864.25</v>
      </c>
      <c r="L24" s="1" t="s">
        <v>57</v>
      </c>
    </row>
    <row r="25" spans="1:12">
      <c r="A25" s="1"/>
      <c r="B25" s="7" t="s">
        <v>28</v>
      </c>
      <c r="C25" s="7">
        <v>5.8999999999999997E-2</v>
      </c>
      <c r="D25" s="7">
        <v>6.3E-2</v>
      </c>
      <c r="E25" s="7">
        <v>7.2999999999999995E-2</v>
      </c>
      <c r="F25" s="7">
        <v>4.7E-2</v>
      </c>
      <c r="G25" s="7">
        <v>0.11700000000000001</v>
      </c>
      <c r="H25" s="8">
        <v>5.7861523412580274E-2</v>
      </c>
      <c r="I25" s="8">
        <v>5.3999999999999999E-2</v>
      </c>
      <c r="J25" s="8">
        <v>7.9000000000000001E-2</v>
      </c>
      <c r="K25" s="8">
        <v>5.5E-2</v>
      </c>
      <c r="L25" s="1" t="s">
        <v>58</v>
      </c>
    </row>
    <row r="26" spans="1:12">
      <c r="A26" s="1"/>
      <c r="B26" s="7" t="s">
        <v>29</v>
      </c>
      <c r="C26" s="7">
        <v>16048</v>
      </c>
      <c r="D26" s="7">
        <v>13510</v>
      </c>
      <c r="E26" s="7">
        <v>12596</v>
      </c>
      <c r="F26" s="7">
        <v>21805</v>
      </c>
      <c r="G26" s="7">
        <v>15188</v>
      </c>
      <c r="H26" s="8">
        <v>23513</v>
      </c>
      <c r="I26" s="8">
        <v>22681</v>
      </c>
      <c r="J26" s="8">
        <v>24825</v>
      </c>
      <c r="K26" s="8">
        <v>33895</v>
      </c>
      <c r="L26" s="1" t="s">
        <v>59</v>
      </c>
    </row>
    <row r="27" spans="1:12">
      <c r="A27" s="1">
        <v>7</v>
      </c>
      <c r="B27" s="5" t="s">
        <v>35</v>
      </c>
      <c r="C27" s="5"/>
      <c r="D27" s="5"/>
      <c r="E27" s="5"/>
      <c r="F27" s="5"/>
      <c r="G27" s="5"/>
      <c r="H27" s="6"/>
      <c r="I27" s="6"/>
      <c r="J27" s="6"/>
      <c r="K27" s="6"/>
      <c r="L27" s="1"/>
    </row>
    <row r="28" spans="1:12">
      <c r="A28" s="1"/>
      <c r="B28" s="7" t="s">
        <v>2</v>
      </c>
      <c r="C28" s="7">
        <v>2085</v>
      </c>
      <c r="D28" s="7">
        <v>2208</v>
      </c>
      <c r="E28" s="7">
        <v>2276</v>
      </c>
      <c r="F28" s="7">
        <v>1398</v>
      </c>
      <c r="G28" s="7">
        <v>2228</v>
      </c>
      <c r="H28" s="8">
        <v>2140.3130000000001</v>
      </c>
      <c r="I28" s="8">
        <v>1466</v>
      </c>
      <c r="J28" s="8">
        <v>22029.31</v>
      </c>
      <c r="K28" s="8">
        <v>6921.79</v>
      </c>
      <c r="L28" s="1" t="s">
        <v>57</v>
      </c>
    </row>
    <row r="29" spans="1:12">
      <c r="A29" s="1"/>
      <c r="B29" s="7" t="s">
        <v>28</v>
      </c>
      <c r="C29" s="7">
        <v>7.9000000000000001E-2</v>
      </c>
      <c r="D29" s="7">
        <v>8.5000000000000006E-2</v>
      </c>
      <c r="E29" s="7">
        <v>8.6999999999999994E-2</v>
      </c>
      <c r="F29" s="7">
        <v>5.7000000000000002E-2</v>
      </c>
      <c r="G29" s="7">
        <v>8.6999999999999994E-2</v>
      </c>
      <c r="H29" s="8">
        <v>7.2822054370385497E-2</v>
      </c>
      <c r="I29" s="8">
        <v>4.8000000000000001E-2</v>
      </c>
      <c r="J29" s="8">
        <v>5.8999999999999997E-2</v>
      </c>
      <c r="K29" s="8">
        <v>5.1999999999999998E-2</v>
      </c>
      <c r="L29" s="1" t="s">
        <v>58</v>
      </c>
    </row>
    <row r="30" spans="1:12">
      <c r="A30" s="1"/>
      <c r="B30" s="7" t="s">
        <v>29</v>
      </c>
      <c r="C30" s="7">
        <v>26488</v>
      </c>
      <c r="D30" s="7">
        <v>25957</v>
      </c>
      <c r="E30" s="7">
        <v>26170</v>
      </c>
      <c r="F30" s="7">
        <v>24467</v>
      </c>
      <c r="G30" s="7">
        <v>25615</v>
      </c>
      <c r="H30" s="8">
        <v>29391</v>
      </c>
      <c r="I30" s="8">
        <v>30197</v>
      </c>
      <c r="J30" s="8">
        <v>34248</v>
      </c>
      <c r="K30" s="8">
        <v>133111</v>
      </c>
      <c r="L30" s="1" t="s">
        <v>59</v>
      </c>
    </row>
    <row r="31" spans="1:12">
      <c r="A31" s="1">
        <v>8</v>
      </c>
      <c r="B31" s="5" t="s">
        <v>36</v>
      </c>
      <c r="C31" s="5"/>
      <c r="D31" s="5"/>
      <c r="E31" s="5"/>
      <c r="F31" s="5"/>
      <c r="G31" s="5"/>
      <c r="H31" s="6"/>
      <c r="I31" s="6"/>
      <c r="J31" s="6"/>
      <c r="K31" s="6"/>
      <c r="L31" s="1"/>
    </row>
    <row r="32" spans="1:12">
      <c r="A32" s="1"/>
      <c r="B32" s="7" t="s">
        <v>2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8">
        <v>11748.281999999899</v>
      </c>
      <c r="I32" s="8">
        <f>I36+I40+I44</f>
        <v>8236</v>
      </c>
      <c r="J32" s="8">
        <f>J36+J40+J44</f>
        <v>8235.74</v>
      </c>
      <c r="K32" s="8">
        <f>K36+K40+K44</f>
        <v>7572</v>
      </c>
      <c r="L32" s="1" t="s">
        <v>57</v>
      </c>
    </row>
    <row r="33" spans="1:12">
      <c r="A33" s="1"/>
      <c r="B33" s="7" t="s">
        <v>28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8">
        <v>5.8387000904509129E-2</v>
      </c>
      <c r="I33" s="8">
        <f>I32/I34</f>
        <v>4.3076665585740137E-2</v>
      </c>
      <c r="J33" s="8">
        <f>J32/J34</f>
        <v>4.4024910461324639E-2</v>
      </c>
      <c r="K33" s="8">
        <v>4.2999999999999997E-2</v>
      </c>
      <c r="L33" s="1" t="s">
        <v>58</v>
      </c>
    </row>
    <row r="34" spans="1:12">
      <c r="A34" s="1"/>
      <c r="B34" s="7" t="s">
        <v>29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8">
        <v>201214</v>
      </c>
      <c r="I34" s="8">
        <f>I38+I42+I46</f>
        <v>191194</v>
      </c>
      <c r="J34" s="8">
        <f>J38+J42+J46</f>
        <v>187070</v>
      </c>
      <c r="K34" s="8">
        <v>176093</v>
      </c>
      <c r="L34" s="1" t="s">
        <v>59</v>
      </c>
    </row>
    <row r="35" spans="1:12">
      <c r="A35" s="1">
        <v>9</v>
      </c>
      <c r="B35" s="5" t="s">
        <v>37</v>
      </c>
      <c r="C35" s="5"/>
      <c r="D35" s="5"/>
      <c r="E35" s="5"/>
      <c r="F35" s="5"/>
      <c r="G35" s="5"/>
      <c r="H35" s="6"/>
      <c r="I35" s="6"/>
      <c r="J35" s="6"/>
      <c r="K35" s="6"/>
      <c r="L35" s="1"/>
    </row>
    <row r="36" spans="1:12">
      <c r="A36" s="1"/>
      <c r="B36" s="7" t="s">
        <v>2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8">
        <v>156</v>
      </c>
      <c r="I36" s="8">
        <v>276</v>
      </c>
      <c r="J36" s="8">
        <v>275.82</v>
      </c>
      <c r="K36" s="8">
        <v>536.25</v>
      </c>
      <c r="L36" s="1" t="s">
        <v>57</v>
      </c>
    </row>
    <row r="37" spans="1:12">
      <c r="A37" s="1"/>
      <c r="B37" s="7" t="s">
        <v>28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8">
        <v>2.4E-2</v>
      </c>
      <c r="I37" s="8">
        <v>3.3000000000000002E-2</v>
      </c>
      <c r="J37" s="8">
        <v>6.0999999999999999E-2</v>
      </c>
      <c r="K37" s="8">
        <v>4.1000000000000002E-2</v>
      </c>
      <c r="L37" s="1" t="s">
        <v>58</v>
      </c>
    </row>
    <row r="38" spans="1:12">
      <c r="A38" s="1"/>
      <c r="B38" s="7" t="s">
        <v>29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8"/>
      <c r="I38" s="8">
        <v>8433</v>
      </c>
      <c r="J38" s="8">
        <v>9525</v>
      </c>
      <c r="K38" s="8">
        <v>13406</v>
      </c>
      <c r="L38" s="1" t="s">
        <v>59</v>
      </c>
    </row>
    <row r="39" spans="1:12">
      <c r="A39" s="1">
        <v>10</v>
      </c>
      <c r="B39" s="5" t="s">
        <v>38</v>
      </c>
      <c r="C39" s="5"/>
      <c r="D39" s="5"/>
      <c r="E39" s="5"/>
      <c r="F39" s="5"/>
      <c r="G39" s="5"/>
      <c r="H39" s="6"/>
      <c r="I39" s="6"/>
      <c r="J39" s="6"/>
      <c r="K39" s="6"/>
      <c r="L39" s="1"/>
    </row>
    <row r="40" spans="1:12">
      <c r="A40" s="1"/>
      <c r="B40" s="7" t="s">
        <v>2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8">
        <v>2436</v>
      </c>
      <c r="I40" s="8">
        <v>205</v>
      </c>
      <c r="J40" s="8">
        <v>204.71</v>
      </c>
      <c r="K40" s="8">
        <v>171.88</v>
      </c>
      <c r="L40" s="1" t="s">
        <v>57</v>
      </c>
    </row>
    <row r="41" spans="1:12">
      <c r="A41" s="1"/>
      <c r="B41" s="7" t="s">
        <v>28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8">
        <v>0.11899999999999999</v>
      </c>
      <c r="I41" s="8">
        <v>3.5999999999999997E-2</v>
      </c>
      <c r="J41" s="8">
        <v>4.2000000000000003E-2</v>
      </c>
      <c r="K41" s="8">
        <v>3.4000000000000002E-2</v>
      </c>
      <c r="L41" s="1" t="s">
        <v>58</v>
      </c>
    </row>
    <row r="42" spans="1:12">
      <c r="A42" s="1"/>
      <c r="B42" s="7" t="s">
        <v>29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8"/>
      <c r="I42" s="8">
        <v>5674</v>
      </c>
      <c r="J42" s="8">
        <v>5834</v>
      </c>
      <c r="K42" s="8">
        <v>4911</v>
      </c>
      <c r="L42" s="1" t="s">
        <v>59</v>
      </c>
    </row>
    <row r="43" spans="1:12">
      <c r="A43" s="1">
        <v>11</v>
      </c>
      <c r="B43" s="5" t="s">
        <v>39</v>
      </c>
      <c r="C43" s="5"/>
      <c r="D43" s="5"/>
      <c r="E43" s="5"/>
      <c r="F43" s="5"/>
      <c r="G43" s="5"/>
      <c r="H43" s="6"/>
      <c r="I43" s="6"/>
      <c r="J43" s="6"/>
      <c r="K43" s="6"/>
      <c r="L43" s="1"/>
    </row>
    <row r="44" spans="1:12">
      <c r="A44" s="1"/>
      <c r="B44" s="7" t="s">
        <v>2</v>
      </c>
      <c r="C44" s="7">
        <v>15684</v>
      </c>
      <c r="D44" s="7">
        <v>14332</v>
      </c>
      <c r="E44" s="7">
        <v>21961</v>
      </c>
      <c r="F44" s="7">
        <v>14050</v>
      </c>
      <c r="G44" s="7">
        <v>12517</v>
      </c>
      <c r="H44" s="8">
        <v>11301</v>
      </c>
      <c r="I44" s="8">
        <v>7755</v>
      </c>
      <c r="J44" s="8">
        <v>7755.21</v>
      </c>
      <c r="K44" s="8">
        <v>6863.87</v>
      </c>
      <c r="L44" s="1" t="s">
        <v>57</v>
      </c>
    </row>
    <row r="45" spans="1:12">
      <c r="A45" s="1"/>
      <c r="B45" s="7" t="s">
        <v>28</v>
      </c>
      <c r="C45" s="7">
        <v>0.155</v>
      </c>
      <c r="D45" s="7">
        <v>0.13400000000000001</v>
      </c>
      <c r="E45" s="7">
        <v>0.16900000000000001</v>
      </c>
      <c r="F45" s="7">
        <v>4.2000000000000003E-2</v>
      </c>
      <c r="G45" s="7">
        <v>8.1000000000000003E-2</v>
      </c>
      <c r="H45" s="8">
        <v>5.8999999999999997E-2</v>
      </c>
      <c r="I45" s="8">
        <v>4.3999999999999997E-2</v>
      </c>
      <c r="J45" s="8">
        <v>4.9000000000000002E-2</v>
      </c>
      <c r="K45" s="8">
        <v>5.0999999999999997E-2</v>
      </c>
      <c r="L45" s="1" t="s">
        <v>58</v>
      </c>
    </row>
    <row r="46" spans="1:12">
      <c r="A46" s="1"/>
      <c r="B46" s="7" t="s">
        <v>29</v>
      </c>
      <c r="C46" s="7">
        <v>101431</v>
      </c>
      <c r="D46" s="7">
        <v>106826</v>
      </c>
      <c r="E46" s="7">
        <v>130114</v>
      </c>
      <c r="F46" s="7">
        <v>331948</v>
      </c>
      <c r="G46" s="7">
        <v>153763</v>
      </c>
      <c r="H46" s="8">
        <v>192302</v>
      </c>
      <c r="I46" s="8">
        <v>177087</v>
      </c>
      <c r="J46" s="8">
        <v>171711</v>
      </c>
      <c r="K46" s="8">
        <v>134585</v>
      </c>
      <c r="L46" s="1" t="s">
        <v>59</v>
      </c>
    </row>
    <row r="47" spans="1:12">
      <c r="A47" s="1">
        <v>12</v>
      </c>
      <c r="B47" s="5" t="s">
        <v>40</v>
      </c>
      <c r="C47" s="5"/>
      <c r="D47" s="5"/>
      <c r="E47" s="5"/>
      <c r="F47" s="5"/>
      <c r="G47" s="5"/>
      <c r="H47" s="6"/>
      <c r="I47" s="6"/>
      <c r="J47" s="6"/>
      <c r="K47" s="6"/>
      <c r="L47" s="1"/>
    </row>
    <row r="48" spans="1:12">
      <c r="A48" s="1"/>
      <c r="B48" s="7" t="s">
        <v>2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8">
        <v>606.16399999999896</v>
      </c>
      <c r="I48" s="8">
        <v>1590</v>
      </c>
      <c r="J48" s="8">
        <v>2000.15</v>
      </c>
      <c r="K48" s="8">
        <v>1193</v>
      </c>
      <c r="L48" s="1" t="s">
        <v>57</v>
      </c>
    </row>
    <row r="49" spans="1:15">
      <c r="A49" s="1"/>
      <c r="B49" s="7" t="s">
        <v>28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8">
        <v>5.9427843137254799E-2</v>
      </c>
      <c r="I49" s="8">
        <f>113.26/1000</f>
        <v>0.11326</v>
      </c>
      <c r="J49" s="8">
        <v>0.105</v>
      </c>
      <c r="K49" s="8">
        <v>0.1</v>
      </c>
      <c r="L49" s="1" t="s">
        <v>58</v>
      </c>
    </row>
    <row r="50" spans="1:15">
      <c r="A50" s="1"/>
      <c r="B50" s="7" t="s">
        <v>29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8">
        <v>10200</v>
      </c>
      <c r="I50" s="8">
        <v>14035</v>
      </c>
      <c r="J50" s="8">
        <v>19136</v>
      </c>
      <c r="K50" s="8">
        <v>11812</v>
      </c>
      <c r="L50" s="1" t="s">
        <v>59</v>
      </c>
    </row>
    <row r="51" spans="1:15">
      <c r="A51" s="1">
        <v>13</v>
      </c>
      <c r="B51" s="5" t="s">
        <v>41</v>
      </c>
      <c r="C51" s="5"/>
      <c r="D51" s="5"/>
      <c r="E51" s="5"/>
      <c r="F51" s="5"/>
      <c r="G51" s="5"/>
      <c r="H51" s="6"/>
      <c r="I51" s="6"/>
      <c r="J51" s="6"/>
      <c r="K51" s="6"/>
      <c r="L51" s="1"/>
    </row>
    <row r="52" spans="1:15">
      <c r="A52" s="1"/>
      <c r="B52" s="7" t="s">
        <v>2</v>
      </c>
      <c r="C52" s="7">
        <v>5181</v>
      </c>
      <c r="D52" s="7">
        <v>5423</v>
      </c>
      <c r="E52" s="7">
        <v>6385</v>
      </c>
      <c r="F52" s="7">
        <v>5331</v>
      </c>
      <c r="G52" s="7">
        <v>4260</v>
      </c>
      <c r="H52" s="8">
        <v>5132.5940000000001</v>
      </c>
      <c r="I52" s="8">
        <v>3010</v>
      </c>
      <c r="J52" s="8">
        <v>4757.96</v>
      </c>
      <c r="K52" s="8">
        <v>3601.2</v>
      </c>
      <c r="L52" s="1" t="s">
        <v>57</v>
      </c>
    </row>
    <row r="53" spans="1:15">
      <c r="A53" s="1"/>
      <c r="B53" s="7" t="s">
        <v>28</v>
      </c>
      <c r="C53" s="7">
        <v>0.14000000000000001</v>
      </c>
      <c r="D53" s="7">
        <v>0.14799999999999999</v>
      </c>
      <c r="E53" s="7">
        <v>0.127</v>
      </c>
      <c r="F53" s="7">
        <v>7.9000000000000001E-2</v>
      </c>
      <c r="G53" s="7">
        <v>8.6999999999999994E-2</v>
      </c>
      <c r="H53" s="8">
        <v>0.10012863831447523</v>
      </c>
      <c r="I53" s="8">
        <f>72.28/1000</f>
        <v>7.2279999999999997E-2</v>
      </c>
      <c r="J53" s="8">
        <v>0.105</v>
      </c>
      <c r="K53" s="8">
        <v>0.10100000000000001</v>
      </c>
      <c r="L53" s="1" t="s">
        <v>58</v>
      </c>
    </row>
    <row r="54" spans="1:15">
      <c r="A54" s="1"/>
      <c r="B54" s="7" t="s">
        <v>29</v>
      </c>
      <c r="C54" s="7">
        <v>36839</v>
      </c>
      <c r="D54" s="7">
        <v>36416</v>
      </c>
      <c r="E54" s="7">
        <v>49997</v>
      </c>
      <c r="F54" s="7">
        <v>66734</v>
      </c>
      <c r="G54" s="7">
        <v>48918</v>
      </c>
      <c r="H54" s="8">
        <v>51260</v>
      </c>
      <c r="I54" s="8">
        <v>41645</v>
      </c>
      <c r="J54" s="8">
        <v>64745</v>
      </c>
      <c r="K54" s="8">
        <v>35655</v>
      </c>
      <c r="L54" s="1" t="s">
        <v>59</v>
      </c>
    </row>
    <row r="55" spans="1:15">
      <c r="A55" s="1">
        <v>14</v>
      </c>
      <c r="B55" s="5" t="s">
        <v>42</v>
      </c>
      <c r="C55" s="5"/>
      <c r="D55" s="5"/>
      <c r="E55" s="5"/>
      <c r="F55" s="5"/>
      <c r="G55" s="5"/>
      <c r="H55" s="6"/>
      <c r="I55" s="6"/>
      <c r="J55" s="6"/>
      <c r="K55" s="6"/>
      <c r="L55" s="1"/>
    </row>
    <row r="56" spans="1:15">
      <c r="A56" s="1"/>
      <c r="B56" s="7" t="s">
        <v>2</v>
      </c>
      <c r="C56" s="7">
        <v>512</v>
      </c>
      <c r="D56" s="7">
        <v>182</v>
      </c>
      <c r="E56" s="7">
        <v>337</v>
      </c>
      <c r="F56" s="7">
        <v>483</v>
      </c>
      <c r="G56" s="7">
        <v>465</v>
      </c>
      <c r="H56" s="8">
        <v>130.80500000000001</v>
      </c>
      <c r="I56" s="8">
        <v>342</v>
      </c>
      <c r="J56" s="8">
        <v>469.76</v>
      </c>
      <c r="K56" s="8">
        <v>350.39</v>
      </c>
      <c r="L56" s="1" t="s">
        <v>57</v>
      </c>
    </row>
    <row r="57" spans="1:15">
      <c r="A57" s="1"/>
      <c r="B57" s="7" t="s">
        <v>28</v>
      </c>
      <c r="C57" s="7">
        <v>8.7999999999999995E-2</v>
      </c>
      <c r="D57" s="7">
        <v>4.8000000000000001E-2</v>
      </c>
      <c r="E57" s="7">
        <v>6.6000000000000003E-2</v>
      </c>
      <c r="F57" s="7">
        <v>7.0999999999999994E-2</v>
      </c>
      <c r="G57" s="7">
        <v>8.5999999999999993E-2</v>
      </c>
      <c r="H57" s="8">
        <v>2.6155768846230755E-2</v>
      </c>
      <c r="I57" s="8">
        <f>121.34/1000</f>
        <v>0.12134</v>
      </c>
      <c r="J57" s="8">
        <v>8.5000000000000006E-2</v>
      </c>
      <c r="K57" s="8">
        <v>8.3000000000000004E-2</v>
      </c>
      <c r="L57" s="1" t="s">
        <v>58</v>
      </c>
    </row>
    <row r="58" spans="1:15">
      <c r="A58" s="1"/>
      <c r="B58" s="7" t="s">
        <v>29</v>
      </c>
      <c r="C58" s="7">
        <v>5785</v>
      </c>
      <c r="D58" s="7">
        <v>3808</v>
      </c>
      <c r="E58" s="7">
        <v>5106</v>
      </c>
      <c r="F58" s="7">
        <v>6804</v>
      </c>
      <c r="G58" s="7">
        <v>5371</v>
      </c>
      <c r="H58" s="8">
        <v>5001</v>
      </c>
      <c r="I58" s="8">
        <v>2815</v>
      </c>
      <c r="J58" s="8">
        <v>5550</v>
      </c>
      <c r="K58" s="8">
        <v>4221</v>
      </c>
      <c r="L58" s="1" t="s">
        <v>59</v>
      </c>
    </row>
    <row r="59" spans="1:15">
      <c r="A59" s="1">
        <v>15</v>
      </c>
      <c r="B59" s="5" t="s">
        <v>18</v>
      </c>
      <c r="C59" s="5"/>
      <c r="D59" s="5"/>
      <c r="E59" s="5"/>
      <c r="F59" s="5"/>
      <c r="G59" s="5"/>
      <c r="H59" s="6"/>
      <c r="I59" s="6"/>
      <c r="J59" s="6"/>
      <c r="K59" s="6"/>
      <c r="L59" s="1"/>
    </row>
    <row r="60" spans="1:15">
      <c r="A60" s="1"/>
      <c r="B60" s="7" t="s">
        <v>2</v>
      </c>
      <c r="C60" s="7">
        <v>1219</v>
      </c>
      <c r="D60" s="7">
        <v>795</v>
      </c>
      <c r="E60" s="7">
        <v>689</v>
      </c>
      <c r="F60" s="7">
        <v>953</v>
      </c>
      <c r="G60" s="7">
        <v>1988</v>
      </c>
      <c r="H60" s="8">
        <v>1520.731</v>
      </c>
      <c r="I60" s="19">
        <v>546</v>
      </c>
      <c r="J60" s="19">
        <v>4221.6379999999999</v>
      </c>
      <c r="K60" s="19">
        <v>405.05</v>
      </c>
      <c r="L60" s="1" t="s">
        <v>57</v>
      </c>
      <c r="N60" s="20"/>
      <c r="O60" s="20"/>
    </row>
    <row r="61" spans="1:15">
      <c r="A61" s="1"/>
      <c r="B61" s="7" t="s">
        <v>28</v>
      </c>
      <c r="C61" s="7">
        <v>5.5E-2</v>
      </c>
      <c r="D61" s="7">
        <v>4.2999999999999997E-2</v>
      </c>
      <c r="E61" s="7">
        <v>4.4999999999999998E-2</v>
      </c>
      <c r="F61" s="7">
        <v>4.3999999999999997E-2</v>
      </c>
      <c r="G61" s="7">
        <v>0.104</v>
      </c>
      <c r="H61" s="8">
        <v>0.11638841267411602</v>
      </c>
      <c r="I61" s="19">
        <v>4.2000000000000003E-2</v>
      </c>
      <c r="J61" s="19">
        <v>0.04</v>
      </c>
      <c r="K61" s="19">
        <v>4.5999999999999999E-2</v>
      </c>
      <c r="L61" s="1" t="s">
        <v>58</v>
      </c>
      <c r="N61" s="20"/>
      <c r="O61" s="20"/>
    </row>
    <row r="62" spans="1:15">
      <c r="A62" s="1"/>
      <c r="B62" s="7" t="s">
        <v>29</v>
      </c>
      <c r="C62" s="7">
        <v>22181</v>
      </c>
      <c r="D62" s="7">
        <v>18467</v>
      </c>
      <c r="E62" s="7">
        <v>15191</v>
      </c>
      <c r="F62" s="7">
        <v>21409</v>
      </c>
      <c r="G62" s="7">
        <v>18949</v>
      </c>
      <c r="H62" s="8">
        <v>13066</v>
      </c>
      <c r="I62" s="19">
        <v>12914</v>
      </c>
      <c r="J62" s="19">
        <v>13715</v>
      </c>
      <c r="K62" s="19">
        <v>8805</v>
      </c>
      <c r="L62" s="1" t="s">
        <v>59</v>
      </c>
      <c r="N62" s="20"/>
      <c r="O62" s="20"/>
    </row>
    <row r="63" spans="1:15">
      <c r="A63" s="1">
        <v>16</v>
      </c>
      <c r="B63" s="5" t="s">
        <v>43</v>
      </c>
      <c r="C63" s="5"/>
      <c r="D63" s="5"/>
      <c r="E63" s="5"/>
      <c r="F63" s="5"/>
      <c r="G63" s="5"/>
      <c r="H63" s="6"/>
      <c r="I63" s="6"/>
      <c r="J63" s="6"/>
      <c r="K63" s="6"/>
      <c r="L63" s="1"/>
    </row>
    <row r="64" spans="1:15">
      <c r="A64" s="1"/>
      <c r="B64" s="7" t="s">
        <v>2</v>
      </c>
      <c r="C64" s="7">
        <v>9373</v>
      </c>
      <c r="D64" s="7">
        <v>30489</v>
      </c>
      <c r="E64" s="7">
        <v>24931</v>
      </c>
      <c r="F64" s="7">
        <v>20931</v>
      </c>
      <c r="G64" s="7">
        <v>21976</v>
      </c>
      <c r="H64" s="8">
        <v>55170.851000000002</v>
      </c>
      <c r="I64" s="8">
        <v>36641</v>
      </c>
      <c r="J64" s="8">
        <v>24867.06</v>
      </c>
      <c r="K64" s="8">
        <v>34250.519999999997</v>
      </c>
      <c r="L64" s="1" t="s">
        <v>57</v>
      </c>
    </row>
    <row r="65" spans="1:12">
      <c r="A65" s="1"/>
      <c r="B65" s="7" t="s">
        <v>28</v>
      </c>
      <c r="C65" s="7">
        <v>2E-3</v>
      </c>
      <c r="D65" s="7">
        <v>6.0000000000000001E-3</v>
      </c>
      <c r="E65" s="7">
        <v>7.0000000000000001E-3</v>
      </c>
      <c r="F65" s="7">
        <v>7.0000000000000001E-3</v>
      </c>
      <c r="G65" s="7">
        <v>6.0000000000000001E-3</v>
      </c>
      <c r="H65" s="8">
        <v>4.9767144413058947E-3</v>
      </c>
      <c r="I65" s="8">
        <f>3.47/1000</f>
        <v>3.47E-3</v>
      </c>
      <c r="J65" s="8">
        <f>0.0004</f>
        <v>4.0000000000000002E-4</v>
      </c>
      <c r="K65" s="8">
        <v>3.0000000000000001E-3</v>
      </c>
      <c r="L65" s="1" t="s">
        <v>58</v>
      </c>
    </row>
    <row r="66" spans="1:12">
      <c r="A66" s="1"/>
      <c r="B66" s="7" t="s">
        <v>64</v>
      </c>
      <c r="C66" s="7">
        <v>4301050</v>
      </c>
      <c r="D66" s="7">
        <v>4776200</v>
      </c>
      <c r="E66" s="7">
        <v>3326446</v>
      </c>
      <c r="F66" s="7">
        <v>3033620</v>
      </c>
      <c r="G66" s="7">
        <v>3804687</v>
      </c>
      <c r="H66" s="8">
        <v>11085798</v>
      </c>
      <c r="I66" s="8">
        <v>10545668</v>
      </c>
      <c r="J66" s="8">
        <v>6064224</v>
      </c>
      <c r="K66" s="8">
        <v>112296</v>
      </c>
      <c r="L66" s="1" t="s">
        <v>65</v>
      </c>
    </row>
    <row r="67" spans="1:12">
      <c r="A67" s="1">
        <v>17</v>
      </c>
      <c r="B67" s="5" t="s">
        <v>44</v>
      </c>
      <c r="C67" s="5"/>
      <c r="D67" s="5"/>
      <c r="E67" s="5"/>
      <c r="F67" s="5"/>
      <c r="G67" s="5"/>
      <c r="H67" s="6"/>
      <c r="I67" s="6"/>
      <c r="J67" s="6"/>
      <c r="K67" s="6"/>
      <c r="L67" s="1"/>
    </row>
    <row r="68" spans="1:12">
      <c r="A68" s="1"/>
      <c r="B68" s="7" t="s">
        <v>2</v>
      </c>
      <c r="C68" s="7">
        <v>16299</v>
      </c>
      <c r="D68" s="7">
        <v>14196</v>
      </c>
      <c r="E68" s="7">
        <v>21024</v>
      </c>
      <c r="F68" s="7">
        <v>16340</v>
      </c>
      <c r="G68" s="7">
        <v>13584</v>
      </c>
      <c r="H68" s="8">
        <v>32818.998</v>
      </c>
      <c r="I68" s="8">
        <v>8364</v>
      </c>
      <c r="J68" s="8">
        <v>11834.36</v>
      </c>
      <c r="K68" s="8">
        <v>16942.14</v>
      </c>
      <c r="L68" s="1" t="s">
        <v>57</v>
      </c>
    </row>
    <row r="69" spans="1:12">
      <c r="A69" s="1"/>
      <c r="B69" s="7" t="s">
        <v>28</v>
      </c>
      <c r="C69" s="7">
        <v>0.13100000000000001</v>
      </c>
      <c r="D69" s="7">
        <v>0.16</v>
      </c>
      <c r="E69" s="7">
        <v>0.17399999999999999</v>
      </c>
      <c r="F69" s="7">
        <v>0.12</v>
      </c>
      <c r="G69" s="7">
        <v>0.105</v>
      </c>
      <c r="H69" s="8">
        <v>0.15546070257877484</v>
      </c>
      <c r="I69" s="8">
        <f>76.94/1000</f>
        <v>7.6939999999999995E-2</v>
      </c>
      <c r="J69" s="8">
        <v>9.7000000000000003E-2</v>
      </c>
      <c r="K69" s="8">
        <v>8.3000000000000004E-2</v>
      </c>
      <c r="L69" s="1" t="s">
        <v>58</v>
      </c>
    </row>
    <row r="70" spans="1:12">
      <c r="A70" s="1"/>
      <c r="B70" s="7" t="s">
        <v>29</v>
      </c>
      <c r="C70" s="7">
        <v>123965</v>
      </c>
      <c r="D70" s="7">
        <v>88292</v>
      </c>
      <c r="E70" s="7">
        <v>120608</v>
      </c>
      <c r="F70" s="7">
        <v>136095</v>
      </c>
      <c r="G70" s="7">
        <v>128835</v>
      </c>
      <c r="H70" s="8">
        <v>211108</v>
      </c>
      <c r="I70" s="8">
        <v>108715</v>
      </c>
      <c r="J70" s="8">
        <v>122294</v>
      </c>
      <c r="K70" s="8">
        <v>204122</v>
      </c>
      <c r="L70" s="1" t="s">
        <v>59</v>
      </c>
    </row>
    <row r="71" spans="1:12">
      <c r="A71" s="1">
        <v>18</v>
      </c>
      <c r="B71" s="5" t="s">
        <v>45</v>
      </c>
      <c r="C71" s="5"/>
      <c r="D71" s="5"/>
      <c r="E71" s="5"/>
      <c r="F71" s="5"/>
      <c r="G71" s="5"/>
      <c r="H71" s="6"/>
      <c r="I71" s="6"/>
      <c r="J71" s="6"/>
      <c r="K71" s="6"/>
      <c r="L71" s="1"/>
    </row>
    <row r="72" spans="1:12">
      <c r="A72" s="1"/>
      <c r="B72" s="7" t="s">
        <v>2</v>
      </c>
      <c r="C72" s="7">
        <v>14571</v>
      </c>
      <c r="D72" s="7">
        <v>16156</v>
      </c>
      <c r="E72" s="7">
        <v>18317</v>
      </c>
      <c r="F72" s="7">
        <v>24969</v>
      </c>
      <c r="G72" s="7">
        <v>15121</v>
      </c>
      <c r="H72" s="8">
        <v>24067.954000000002</v>
      </c>
      <c r="I72" s="8">
        <v>13674</v>
      </c>
      <c r="J72" s="8">
        <v>29442.13</v>
      </c>
      <c r="K72" s="8">
        <v>22300.41</v>
      </c>
      <c r="L72" s="1" t="s">
        <v>57</v>
      </c>
    </row>
    <row r="73" spans="1:12">
      <c r="A73" s="1"/>
      <c r="B73" s="7" t="s">
        <v>28</v>
      </c>
      <c r="C73" s="7">
        <v>9.6000000000000002E-2</v>
      </c>
      <c r="D73" s="7">
        <v>9.2999999999999999E-2</v>
      </c>
      <c r="E73" s="7">
        <v>0.113</v>
      </c>
      <c r="F73" s="7">
        <v>0.128</v>
      </c>
      <c r="G73" s="7">
        <v>6.9000000000000006E-2</v>
      </c>
      <c r="H73" s="8">
        <v>0.11690850536746492</v>
      </c>
      <c r="I73" s="8">
        <f>72.26/1000</f>
        <v>7.2260000000000005E-2</v>
      </c>
      <c r="J73" s="8">
        <v>0.14000000000000001</v>
      </c>
      <c r="K73" s="8">
        <v>0.12</v>
      </c>
      <c r="L73" s="1" t="s">
        <v>58</v>
      </c>
    </row>
    <row r="74" spans="1:12">
      <c r="A74" s="1"/>
      <c r="B74" s="7" t="s">
        <v>29</v>
      </c>
      <c r="C74" s="7">
        <v>151031</v>
      </c>
      <c r="D74" s="7">
        <v>173168</v>
      </c>
      <c r="E74" s="7">
        <v>161558</v>
      </c>
      <c r="F74" s="7">
        <v>194660</v>
      </c>
      <c r="G74" s="7">
        <v>217055</v>
      </c>
      <c r="H74" s="8">
        <v>205870</v>
      </c>
      <c r="I74" s="8">
        <v>189237</v>
      </c>
      <c r="J74" s="8">
        <v>210550</v>
      </c>
      <c r="K74" s="8">
        <v>185836</v>
      </c>
      <c r="L74" s="1" t="s">
        <v>59</v>
      </c>
    </row>
    <row r="75" spans="1:12">
      <c r="A75" s="1">
        <v>19</v>
      </c>
      <c r="B75" s="5" t="s">
        <v>46</v>
      </c>
      <c r="C75" s="5"/>
      <c r="D75" s="5"/>
      <c r="E75" s="5"/>
      <c r="F75" s="5"/>
      <c r="G75" s="5"/>
      <c r="H75" s="6"/>
      <c r="I75" s="6"/>
      <c r="J75" s="6"/>
      <c r="K75" s="6"/>
      <c r="L75" s="1"/>
    </row>
    <row r="76" spans="1:12">
      <c r="A76" s="1"/>
      <c r="B76" s="7" t="s">
        <v>2</v>
      </c>
      <c r="C76" s="7">
        <v>79343</v>
      </c>
      <c r="D76" s="7">
        <v>102598</v>
      </c>
      <c r="E76" s="7">
        <v>98268</v>
      </c>
      <c r="F76" s="7">
        <v>103888</v>
      </c>
      <c r="G76" s="7">
        <v>95528</v>
      </c>
      <c r="H76" s="8">
        <v>130656.144</v>
      </c>
      <c r="I76" s="8">
        <v>127562</v>
      </c>
      <c r="J76" s="8">
        <v>156131.75</v>
      </c>
      <c r="K76" s="8">
        <v>103821.58</v>
      </c>
      <c r="L76" s="1" t="s">
        <v>57</v>
      </c>
    </row>
    <row r="77" spans="1:12">
      <c r="A77" s="1"/>
      <c r="B77" s="7" t="s">
        <v>66</v>
      </c>
      <c r="C77" s="7">
        <v>5.7000000000000002E-2</v>
      </c>
      <c r="D77" s="7">
        <v>7.1999999999999995E-2</v>
      </c>
      <c r="E77" s="7">
        <v>7.2999999999999995E-2</v>
      </c>
      <c r="F77" s="7">
        <v>6.4000000000000001E-2</v>
      </c>
      <c r="G77" s="7">
        <v>6.3E-2</v>
      </c>
      <c r="H77" s="8">
        <v>8.9948507675382733E-2</v>
      </c>
      <c r="I77" s="8">
        <f>78.01/1000</f>
        <v>7.801000000000001E-2</v>
      </c>
      <c r="J77" s="8">
        <v>9.2999999999999999E-2</v>
      </c>
      <c r="K77" s="8">
        <v>0.81</v>
      </c>
      <c r="L77" s="1" t="s">
        <v>58</v>
      </c>
    </row>
    <row r="78" spans="1:12">
      <c r="A78" s="1"/>
      <c r="B78" s="7" t="s">
        <v>63</v>
      </c>
      <c r="C78" s="7">
        <v>1392685</v>
      </c>
      <c r="D78" s="7">
        <v>1431284</v>
      </c>
      <c r="E78" s="7">
        <v>1339334</v>
      </c>
      <c r="F78" s="7">
        <v>1626690</v>
      </c>
      <c r="G78" s="7">
        <v>1500898</v>
      </c>
      <c r="H78" s="8">
        <v>1452566</v>
      </c>
      <c r="I78" s="8">
        <v>1635226</v>
      </c>
      <c r="J78" s="8">
        <v>1675231</v>
      </c>
      <c r="K78" s="8">
        <v>128174</v>
      </c>
      <c r="L78" s="1" t="s">
        <v>65</v>
      </c>
    </row>
    <row r="79" spans="1:12">
      <c r="A79" s="1">
        <v>20</v>
      </c>
      <c r="B79" s="5" t="s">
        <v>47</v>
      </c>
      <c r="C79" s="5"/>
      <c r="D79" s="5"/>
      <c r="E79" s="5"/>
      <c r="F79" s="5"/>
      <c r="G79" s="5"/>
      <c r="H79" s="6"/>
      <c r="I79" s="6"/>
      <c r="J79" s="6"/>
      <c r="K79" s="6"/>
      <c r="L79" s="1"/>
    </row>
    <row r="80" spans="1:12">
      <c r="A80" s="1"/>
      <c r="B80" s="7" t="s">
        <v>2</v>
      </c>
      <c r="C80" s="7">
        <v>14929</v>
      </c>
      <c r="D80" s="7">
        <v>9037</v>
      </c>
      <c r="E80" s="7">
        <v>10674</v>
      </c>
      <c r="F80" s="7">
        <v>16392</v>
      </c>
      <c r="G80" s="7">
        <v>9209</v>
      </c>
      <c r="H80" s="8">
        <v>11328.695</v>
      </c>
      <c r="I80" s="8">
        <v>10703</v>
      </c>
      <c r="J80" s="8">
        <v>16334.42</v>
      </c>
      <c r="K80" s="8">
        <v>13819.13</v>
      </c>
      <c r="L80" s="1" t="s">
        <v>57</v>
      </c>
    </row>
    <row r="81" spans="1:12">
      <c r="A81" s="1"/>
      <c r="B81" s="7" t="s">
        <v>28</v>
      </c>
      <c r="C81" s="7">
        <v>5.8000000000000003E-2</v>
      </c>
      <c r="D81" s="7">
        <v>6.4000000000000001E-2</v>
      </c>
      <c r="E81" s="7">
        <v>5.7000000000000002E-2</v>
      </c>
      <c r="F81" s="7">
        <v>6.2E-2</v>
      </c>
      <c r="G81" s="7">
        <v>4.2000000000000003E-2</v>
      </c>
      <c r="H81" s="8">
        <v>6.21186092163271E-2</v>
      </c>
      <c r="I81" s="8">
        <f>52.37/1000</f>
        <v>5.237E-2</v>
      </c>
      <c r="J81" s="8">
        <v>0.06</v>
      </c>
      <c r="K81" s="8">
        <v>5.0999999999999997E-2</v>
      </c>
      <c r="L81" s="1" t="s">
        <v>58</v>
      </c>
    </row>
    <row r="82" spans="1:12">
      <c r="A82" s="1"/>
      <c r="B82" s="7" t="s">
        <v>29</v>
      </c>
      <c r="C82" s="7">
        <v>255196</v>
      </c>
      <c r="D82" s="7">
        <v>140233</v>
      </c>
      <c r="E82" s="7">
        <v>187096</v>
      </c>
      <c r="F82" s="7">
        <v>264724</v>
      </c>
      <c r="G82" s="7">
        <v>217167</v>
      </c>
      <c r="H82" s="8">
        <v>182372</v>
      </c>
      <c r="I82" s="8">
        <v>204380</v>
      </c>
      <c r="J82" s="8">
        <v>272815</v>
      </c>
      <c r="K82" s="8">
        <v>270963</v>
      </c>
      <c r="L82" s="1" t="s">
        <v>59</v>
      </c>
    </row>
    <row r="83" spans="1:12">
      <c r="A83" s="1">
        <v>21</v>
      </c>
      <c r="B83" s="5" t="s">
        <v>48</v>
      </c>
      <c r="C83" s="5"/>
      <c r="D83" s="5"/>
      <c r="E83" s="5"/>
      <c r="F83" s="5"/>
      <c r="G83" s="5"/>
      <c r="H83" s="6"/>
      <c r="I83" s="6"/>
      <c r="J83" s="6"/>
      <c r="K83" s="6"/>
      <c r="L83" s="1"/>
    </row>
    <row r="84" spans="1:12">
      <c r="A84" s="1"/>
      <c r="B84" s="7" t="s">
        <v>2</v>
      </c>
      <c r="C84" s="7">
        <v>7023</v>
      </c>
      <c r="D84" s="7">
        <v>2233</v>
      </c>
      <c r="E84" s="7">
        <v>9930</v>
      </c>
      <c r="F84" s="7">
        <v>12867</v>
      </c>
      <c r="G84" s="7">
        <v>19878</v>
      </c>
      <c r="H84" s="8">
        <v>7508.0919999999896</v>
      </c>
      <c r="I84" s="8">
        <v>6841</v>
      </c>
      <c r="J84" s="8">
        <v>6755.93</v>
      </c>
      <c r="K84" s="8">
        <v>11458.34</v>
      </c>
      <c r="L84" s="1" t="s">
        <v>57</v>
      </c>
    </row>
    <row r="85" spans="1:12">
      <c r="A85" s="1"/>
      <c r="B85" s="7" t="s">
        <v>66</v>
      </c>
      <c r="C85" s="7">
        <v>1.4E-2</v>
      </c>
      <c r="D85" s="7">
        <v>7.0000000000000001E-3</v>
      </c>
      <c r="E85" s="7">
        <v>1.9E-2</v>
      </c>
      <c r="F85" s="7">
        <v>2.3E-2</v>
      </c>
      <c r="G85" s="7">
        <v>3.9E-2</v>
      </c>
      <c r="H85" s="8">
        <v>1.0955440444749229E-2</v>
      </c>
      <c r="I85" s="8">
        <f>8.83/1000</f>
        <v>8.8299999999999993E-3</v>
      </c>
      <c r="J85" s="8">
        <v>8.9999999999999993E-3</v>
      </c>
      <c r="K85" s="8">
        <v>8.0000000000000002E-3</v>
      </c>
      <c r="L85" s="1" t="s">
        <v>58</v>
      </c>
    </row>
    <row r="86" spans="1:12">
      <c r="A86" s="1"/>
      <c r="B86" s="7" t="s">
        <v>63</v>
      </c>
      <c r="C86" s="7">
        <v>506692</v>
      </c>
      <c r="D86" s="7">
        <v>337301</v>
      </c>
      <c r="E86" s="7">
        <v>512721</v>
      </c>
      <c r="F86" s="7">
        <v>565391</v>
      </c>
      <c r="G86" s="7">
        <v>499210</v>
      </c>
      <c r="H86" s="8">
        <v>685330</v>
      </c>
      <c r="I86" s="8">
        <v>774957</v>
      </c>
      <c r="J86" s="8">
        <v>775822</v>
      </c>
      <c r="K86" s="8">
        <v>1432293</v>
      </c>
      <c r="L86" s="1" t="s">
        <v>65</v>
      </c>
    </row>
    <row r="87" spans="1:12">
      <c r="A87" s="1">
        <v>22</v>
      </c>
      <c r="B87" s="5" t="s">
        <v>49</v>
      </c>
      <c r="C87" s="5"/>
      <c r="D87" s="5"/>
      <c r="E87" s="5"/>
      <c r="F87" s="5"/>
      <c r="G87" s="5"/>
      <c r="H87" s="6"/>
      <c r="I87" s="6"/>
      <c r="J87" s="6"/>
      <c r="K87" s="6"/>
      <c r="L87" s="1"/>
    </row>
    <row r="88" spans="1:12">
      <c r="A88" s="1"/>
      <c r="B88" s="7" t="s">
        <v>2</v>
      </c>
      <c r="C88" s="7">
        <v>1754</v>
      </c>
      <c r="D88" s="7">
        <v>1760</v>
      </c>
      <c r="E88" s="7">
        <v>2376</v>
      </c>
      <c r="F88" s="7">
        <v>1772</v>
      </c>
      <c r="G88" s="7">
        <v>3658</v>
      </c>
      <c r="H88" s="8">
        <v>1808.8019999999899</v>
      </c>
      <c r="I88" s="8">
        <v>1352</v>
      </c>
      <c r="J88" s="8">
        <v>1518.63</v>
      </c>
      <c r="K88" s="8">
        <v>924.71</v>
      </c>
      <c r="L88" s="1" t="s">
        <v>57</v>
      </c>
    </row>
    <row r="89" spans="1:12">
      <c r="A89" s="1"/>
      <c r="B89" s="7" t="s">
        <v>28</v>
      </c>
      <c r="C89" s="7">
        <v>0.113</v>
      </c>
      <c r="D89" s="7">
        <v>0.106</v>
      </c>
      <c r="E89" s="7">
        <v>0.14299999999999999</v>
      </c>
      <c r="F89" s="7">
        <v>0.104</v>
      </c>
      <c r="G89" s="7">
        <v>0.248</v>
      </c>
      <c r="H89" s="8">
        <v>8.4904337213668316E-2</v>
      </c>
      <c r="I89" s="8">
        <f>74.02/1000</f>
        <v>7.4020000000000002E-2</v>
      </c>
      <c r="J89" s="8">
        <v>7.2999999999999995E-2</v>
      </c>
      <c r="K89" s="8">
        <v>7.0999999999999994E-2</v>
      </c>
      <c r="L89" s="1" t="s">
        <v>58</v>
      </c>
    </row>
    <row r="90" spans="1:12">
      <c r="A90" s="1"/>
      <c r="B90" s="7" t="s">
        <v>29</v>
      </c>
      <c r="C90" s="7">
        <v>15411</v>
      </c>
      <c r="D90" s="7">
        <v>16447</v>
      </c>
      <c r="E90" s="7">
        <v>16545</v>
      </c>
      <c r="F90" s="7">
        <v>16983</v>
      </c>
      <c r="G90" s="7">
        <v>14758</v>
      </c>
      <c r="H90" s="8">
        <v>21304</v>
      </c>
      <c r="I90" s="8">
        <v>18267</v>
      </c>
      <c r="J90" s="8">
        <v>20850</v>
      </c>
      <c r="K90" s="8">
        <v>13024</v>
      </c>
      <c r="L90" s="1" t="s">
        <v>59</v>
      </c>
    </row>
    <row r="91" spans="1:12">
      <c r="A91" s="1">
        <v>23</v>
      </c>
      <c r="B91" s="5" t="s">
        <v>50</v>
      </c>
      <c r="C91" s="5"/>
      <c r="D91" s="5"/>
      <c r="E91" s="5"/>
      <c r="F91" s="5"/>
      <c r="G91" s="5"/>
      <c r="H91" s="6"/>
      <c r="I91" s="6"/>
      <c r="J91" s="6"/>
      <c r="K91" s="6"/>
      <c r="L91" s="1"/>
    </row>
    <row r="92" spans="1:12">
      <c r="A92" s="1"/>
      <c r="B92" s="7" t="s">
        <v>2</v>
      </c>
      <c r="C92" s="7">
        <v>653</v>
      </c>
      <c r="D92" s="7">
        <v>721</v>
      </c>
      <c r="E92" s="7">
        <v>750</v>
      </c>
      <c r="F92" s="7">
        <v>787</v>
      </c>
      <c r="G92" s="7">
        <v>1193</v>
      </c>
      <c r="H92" s="8">
        <v>1045.5170000000001</v>
      </c>
      <c r="I92" s="8">
        <v>829</v>
      </c>
      <c r="J92" s="8">
        <v>776.18</v>
      </c>
      <c r="K92" s="8">
        <v>817.08</v>
      </c>
      <c r="L92" s="1" t="s">
        <v>57</v>
      </c>
    </row>
    <row r="93" spans="1:12">
      <c r="A93" s="1"/>
      <c r="B93" s="7" t="s">
        <v>28</v>
      </c>
      <c r="C93" s="7">
        <v>5.1999999999999998E-2</v>
      </c>
      <c r="D93" s="7">
        <v>6.2E-2</v>
      </c>
      <c r="E93" s="7">
        <v>5.8000000000000003E-2</v>
      </c>
      <c r="F93" s="7">
        <v>4.2000000000000003E-2</v>
      </c>
      <c r="G93" s="7">
        <v>6.5000000000000002E-2</v>
      </c>
      <c r="H93" s="8">
        <v>5.1008293896667806E-2</v>
      </c>
      <c r="I93" s="8">
        <f>37.11/1000</f>
        <v>3.7109999999999997E-2</v>
      </c>
      <c r="J93" s="8">
        <v>0.03</v>
      </c>
      <c r="K93" s="8">
        <v>0.03</v>
      </c>
      <c r="L93" s="1" t="s">
        <v>58</v>
      </c>
    </row>
    <row r="94" spans="1:12">
      <c r="A94" s="1"/>
      <c r="B94" s="7" t="s">
        <v>29</v>
      </c>
      <c r="C94" s="7">
        <v>12657</v>
      </c>
      <c r="D94" s="7">
        <v>11685</v>
      </c>
      <c r="E94" s="7">
        <v>12883</v>
      </c>
      <c r="F94" s="7">
        <v>18861</v>
      </c>
      <c r="G94" s="7">
        <v>18293</v>
      </c>
      <c r="H94" s="8">
        <v>20497</v>
      </c>
      <c r="I94" s="8">
        <v>22325</v>
      </c>
      <c r="J94" s="8">
        <v>25815</v>
      </c>
      <c r="K94" s="8">
        <v>27236</v>
      </c>
      <c r="L94" s="1" t="s">
        <v>59</v>
      </c>
    </row>
    <row r="95" spans="1:12">
      <c r="A95" s="1">
        <v>24</v>
      </c>
      <c r="B95" s="5" t="s">
        <v>51</v>
      </c>
      <c r="C95" s="5"/>
      <c r="D95" s="5"/>
      <c r="E95" s="5"/>
      <c r="F95" s="5"/>
      <c r="G95" s="5"/>
      <c r="H95" s="6"/>
      <c r="I95" s="6"/>
      <c r="J95" s="6"/>
      <c r="K95" s="6"/>
      <c r="L95" s="1"/>
    </row>
    <row r="96" spans="1:12">
      <c r="A96" s="1"/>
      <c r="B96" s="7" t="s">
        <v>2</v>
      </c>
      <c r="C96" s="7">
        <v>1683</v>
      </c>
      <c r="D96" s="7">
        <v>1740</v>
      </c>
      <c r="E96" s="7">
        <v>1839</v>
      </c>
      <c r="F96" s="7">
        <v>1546</v>
      </c>
      <c r="G96" s="7">
        <v>2000</v>
      </c>
      <c r="H96" s="8">
        <v>1896.9880000000001</v>
      </c>
      <c r="I96" s="8">
        <v>1028</v>
      </c>
      <c r="J96" s="8">
        <v>1357.17</v>
      </c>
      <c r="K96" s="8">
        <v>1389.64</v>
      </c>
      <c r="L96" s="1" t="s">
        <v>57</v>
      </c>
    </row>
    <row r="97" spans="1:12">
      <c r="A97" s="1"/>
      <c r="B97" s="7" t="s">
        <v>28</v>
      </c>
      <c r="C97" s="7">
        <v>0.104</v>
      </c>
      <c r="D97" s="7">
        <v>9.7000000000000003E-2</v>
      </c>
      <c r="E97" s="7">
        <v>0.10100000000000001</v>
      </c>
      <c r="F97" s="7">
        <v>7.0000000000000007E-2</v>
      </c>
      <c r="G97" s="7">
        <v>9.6000000000000002E-2</v>
      </c>
      <c r="H97" s="8">
        <v>9.1854929304667834E-2</v>
      </c>
      <c r="I97" s="8">
        <f>51.06/1000</f>
        <v>5.1060000000000001E-2</v>
      </c>
      <c r="J97" s="8">
        <v>7.2999999999999995E-2</v>
      </c>
      <c r="K97" s="8">
        <v>6.3E-2</v>
      </c>
      <c r="L97" s="1" t="s">
        <v>58</v>
      </c>
    </row>
    <row r="98" spans="1:12">
      <c r="A98" s="1"/>
      <c r="B98" s="7" t="s">
        <v>29</v>
      </c>
      <c r="C98" s="7">
        <v>16180</v>
      </c>
      <c r="D98" s="7">
        <v>17997</v>
      </c>
      <c r="E98" s="7">
        <v>18145</v>
      </c>
      <c r="F98" s="7">
        <v>21920</v>
      </c>
      <c r="G98" s="7">
        <v>20898</v>
      </c>
      <c r="H98" s="8">
        <v>20652</v>
      </c>
      <c r="I98" s="8">
        <v>20128</v>
      </c>
      <c r="J98" s="8">
        <v>18521</v>
      </c>
      <c r="K98" s="8">
        <v>22057.78</v>
      </c>
      <c r="L98" s="1" t="s">
        <v>59</v>
      </c>
    </row>
    <row r="99" spans="1:12">
      <c r="A99" s="3"/>
      <c r="B99" s="10" t="s">
        <v>54</v>
      </c>
      <c r="C99" s="10"/>
      <c r="D99" s="10"/>
      <c r="E99" s="10"/>
      <c r="F99" s="10"/>
      <c r="G99" s="10"/>
      <c r="H99" s="3"/>
      <c r="I99" s="3"/>
      <c r="J99" s="3"/>
      <c r="K99" s="3"/>
      <c r="L99" s="3"/>
    </row>
    <row r="100" spans="1:12">
      <c r="A100" s="1">
        <v>1</v>
      </c>
      <c r="B100" s="5" t="s">
        <v>0</v>
      </c>
      <c r="C100" s="5"/>
      <c r="D100" s="5"/>
      <c r="E100" s="5"/>
      <c r="F100" s="5"/>
      <c r="G100" s="5"/>
      <c r="H100" s="6"/>
      <c r="I100" s="6"/>
      <c r="J100" s="6"/>
      <c r="K100" s="6"/>
      <c r="L100" s="1"/>
    </row>
    <row r="101" spans="1:12">
      <c r="A101" s="1"/>
      <c r="B101" s="7" t="s">
        <v>1</v>
      </c>
      <c r="C101" s="7">
        <v>142</v>
      </c>
      <c r="D101" s="7">
        <v>140</v>
      </c>
      <c r="E101" s="7">
        <v>117</v>
      </c>
      <c r="F101" s="7">
        <v>135</v>
      </c>
      <c r="G101" s="7">
        <v>151</v>
      </c>
      <c r="H101" s="8">
        <v>237</v>
      </c>
      <c r="I101" s="8">
        <v>200</v>
      </c>
      <c r="J101" s="8">
        <v>248</v>
      </c>
      <c r="K101" s="8">
        <v>167</v>
      </c>
      <c r="L101" s="1" t="s">
        <v>60</v>
      </c>
    </row>
    <row r="102" spans="1:12">
      <c r="A102" s="1"/>
      <c r="B102" s="7" t="s">
        <v>2</v>
      </c>
      <c r="C102" s="7">
        <v>407</v>
      </c>
      <c r="D102" s="7">
        <v>253</v>
      </c>
      <c r="E102" s="7">
        <v>161</v>
      </c>
      <c r="F102" s="7">
        <v>210</v>
      </c>
      <c r="G102" s="7">
        <v>319</v>
      </c>
      <c r="H102" s="8">
        <v>426</v>
      </c>
      <c r="I102" s="8">
        <v>479</v>
      </c>
      <c r="J102" s="8">
        <v>676</v>
      </c>
      <c r="K102" s="8">
        <v>381.58</v>
      </c>
      <c r="L102" s="1" t="s">
        <v>57</v>
      </c>
    </row>
    <row r="103" spans="1:12">
      <c r="A103" s="1"/>
      <c r="B103" s="7" t="s">
        <v>3</v>
      </c>
      <c r="C103" s="7">
        <v>2.87</v>
      </c>
      <c r="D103" s="7">
        <v>1.81</v>
      </c>
      <c r="E103" s="7">
        <v>1.38</v>
      </c>
      <c r="F103" s="7">
        <v>1.56</v>
      </c>
      <c r="G103" s="7">
        <v>2.11</v>
      </c>
      <c r="H103" s="8">
        <v>1.8</v>
      </c>
      <c r="I103" s="8">
        <v>2.39</v>
      </c>
      <c r="J103" s="8">
        <v>2.73</v>
      </c>
      <c r="K103" s="8">
        <v>2.2799999999999998</v>
      </c>
      <c r="L103" s="1" t="s">
        <v>61</v>
      </c>
    </row>
    <row r="104" spans="1:12">
      <c r="A104" s="1">
        <v>2</v>
      </c>
      <c r="B104" s="5" t="s">
        <v>4</v>
      </c>
      <c r="C104" s="5"/>
      <c r="D104" s="5"/>
      <c r="E104" s="5"/>
      <c r="F104" s="5"/>
      <c r="G104" s="5"/>
      <c r="H104" s="6"/>
      <c r="I104" s="6"/>
      <c r="J104" s="6"/>
      <c r="K104" s="6"/>
      <c r="L104" s="1"/>
    </row>
    <row r="105" spans="1:12">
      <c r="A105" s="1"/>
      <c r="B105" s="7" t="s">
        <v>1</v>
      </c>
      <c r="C105" s="7">
        <v>77</v>
      </c>
      <c r="D105" s="7">
        <v>78</v>
      </c>
      <c r="E105" s="7">
        <v>149</v>
      </c>
      <c r="F105" s="7">
        <v>40</v>
      </c>
      <c r="G105" s="7">
        <v>78</v>
      </c>
      <c r="H105" s="8">
        <v>33.1</v>
      </c>
      <c r="I105" s="8">
        <v>24.75</v>
      </c>
      <c r="J105" s="8">
        <v>59</v>
      </c>
      <c r="K105" s="8">
        <v>68</v>
      </c>
      <c r="L105" s="1" t="s">
        <v>60</v>
      </c>
    </row>
    <row r="106" spans="1:12">
      <c r="A106" s="1"/>
      <c r="B106" s="7" t="s">
        <v>2</v>
      </c>
      <c r="C106" s="7">
        <v>626</v>
      </c>
      <c r="D106" s="7">
        <v>564</v>
      </c>
      <c r="E106" s="7">
        <v>828</v>
      </c>
      <c r="F106" s="7">
        <v>173</v>
      </c>
      <c r="G106" s="7">
        <v>267</v>
      </c>
      <c r="H106" s="8">
        <v>72</v>
      </c>
      <c r="I106" s="8">
        <v>114</v>
      </c>
      <c r="J106" s="8">
        <v>252</v>
      </c>
      <c r="K106" s="8">
        <v>292.52999999999997</v>
      </c>
      <c r="L106" s="1" t="s">
        <v>57</v>
      </c>
    </row>
    <row r="107" spans="1:12">
      <c r="A107" s="1"/>
      <c r="B107" s="7" t="s">
        <v>3</v>
      </c>
      <c r="C107" s="7">
        <v>8.14</v>
      </c>
      <c r="D107" s="7">
        <v>7.23</v>
      </c>
      <c r="E107" s="7">
        <v>5.56</v>
      </c>
      <c r="F107" s="7">
        <v>4.3099999999999996</v>
      </c>
      <c r="G107" s="7">
        <v>3.43</v>
      </c>
      <c r="H107" s="8">
        <v>2.25</v>
      </c>
      <c r="I107" s="8">
        <v>4.62</v>
      </c>
      <c r="J107" s="8">
        <v>4.25</v>
      </c>
      <c r="K107" s="8">
        <v>4.3</v>
      </c>
      <c r="L107" s="1" t="s">
        <v>61</v>
      </c>
    </row>
    <row r="108" spans="1:12">
      <c r="A108" s="1">
        <v>3</v>
      </c>
      <c r="B108" s="5" t="s">
        <v>5</v>
      </c>
      <c r="C108" s="5"/>
      <c r="D108" s="5"/>
      <c r="E108" s="5"/>
      <c r="F108" s="5"/>
      <c r="G108" s="5"/>
      <c r="H108" s="6"/>
      <c r="I108" s="6"/>
      <c r="J108" s="6"/>
      <c r="K108" s="6"/>
      <c r="L108" s="1"/>
    </row>
    <row r="109" spans="1:12">
      <c r="A109" s="1"/>
      <c r="B109" s="7" t="s">
        <v>1</v>
      </c>
      <c r="C109" s="7">
        <v>1440</v>
      </c>
      <c r="D109" s="7">
        <v>1487</v>
      </c>
      <c r="E109" s="7">
        <v>1473</v>
      </c>
      <c r="F109" s="7">
        <v>1301</v>
      </c>
      <c r="G109" s="7">
        <v>1287</v>
      </c>
      <c r="H109" s="8">
        <v>1236</v>
      </c>
      <c r="I109" s="8">
        <v>1096.6000000000001</v>
      </c>
      <c r="J109" s="8">
        <v>1021</v>
      </c>
      <c r="K109" s="8">
        <v>779</v>
      </c>
      <c r="L109" s="1" t="s">
        <v>60</v>
      </c>
    </row>
    <row r="110" spans="1:12">
      <c r="A110" s="1"/>
      <c r="B110" s="7" t="s">
        <v>2</v>
      </c>
      <c r="C110" s="7">
        <v>3799</v>
      </c>
      <c r="D110" s="7">
        <v>4431</v>
      </c>
      <c r="E110" s="7">
        <v>4738</v>
      </c>
      <c r="F110" s="7">
        <v>5065</v>
      </c>
      <c r="G110" s="7">
        <v>4869</v>
      </c>
      <c r="H110" s="8">
        <v>5334</v>
      </c>
      <c r="I110" s="8">
        <v>4930</v>
      </c>
      <c r="J110" s="8">
        <v>4743</v>
      </c>
      <c r="K110" s="8">
        <v>3348.9</v>
      </c>
      <c r="L110" s="1" t="s">
        <v>57</v>
      </c>
    </row>
    <row r="111" spans="1:12">
      <c r="A111" s="1"/>
      <c r="B111" s="7" t="s">
        <v>3</v>
      </c>
      <c r="C111" s="7">
        <v>2.64</v>
      </c>
      <c r="D111" s="7">
        <v>2.98</v>
      </c>
      <c r="E111" s="7">
        <v>3.22</v>
      </c>
      <c r="F111" s="7">
        <v>3.89</v>
      </c>
      <c r="G111" s="7">
        <v>3.78</v>
      </c>
      <c r="H111" s="8">
        <v>4.32</v>
      </c>
      <c r="I111" s="8">
        <v>4.5</v>
      </c>
      <c r="J111" s="8">
        <v>3.11</v>
      </c>
      <c r="K111" s="8">
        <v>4.2</v>
      </c>
      <c r="L111" s="1" t="s">
        <v>61</v>
      </c>
    </row>
    <row r="112" spans="1:12">
      <c r="A112" s="1">
        <v>4</v>
      </c>
      <c r="B112" s="5" t="s">
        <v>6</v>
      </c>
      <c r="C112" s="5"/>
      <c r="D112" s="5"/>
      <c r="E112" s="5"/>
      <c r="F112" s="5"/>
      <c r="G112" s="5"/>
      <c r="H112" s="6"/>
      <c r="I112" s="6"/>
      <c r="J112" s="6"/>
      <c r="K112" s="6"/>
      <c r="L112" s="1"/>
    </row>
    <row r="113" spans="1:12">
      <c r="A113" s="1"/>
      <c r="B113" s="7" t="s">
        <v>1</v>
      </c>
      <c r="C113" s="7">
        <v>491</v>
      </c>
      <c r="D113" s="7">
        <v>605</v>
      </c>
      <c r="E113" s="7">
        <v>697</v>
      </c>
      <c r="F113" s="7">
        <v>665</v>
      </c>
      <c r="G113" s="7">
        <v>714</v>
      </c>
      <c r="H113" s="8">
        <v>583</v>
      </c>
      <c r="I113" s="8">
        <v>492.19</v>
      </c>
      <c r="J113" s="8">
        <v>411</v>
      </c>
      <c r="K113" s="8">
        <v>206</v>
      </c>
      <c r="L113" s="1" t="s">
        <v>60</v>
      </c>
    </row>
    <row r="114" spans="1:12">
      <c r="A114" s="1"/>
      <c r="B114" s="7" t="s">
        <v>2</v>
      </c>
      <c r="C114" s="7">
        <v>2380</v>
      </c>
      <c r="D114" s="7">
        <v>3828</v>
      </c>
      <c r="E114" s="7">
        <v>5663</v>
      </c>
      <c r="F114" s="7">
        <v>5780</v>
      </c>
      <c r="G114" s="7">
        <v>6504</v>
      </c>
      <c r="H114" s="8">
        <v>5239</v>
      </c>
      <c r="I114" s="8">
        <v>5546</v>
      </c>
      <c r="J114" s="8">
        <v>4402</v>
      </c>
      <c r="K114" s="8">
        <v>1914.52</v>
      </c>
      <c r="L114" s="1" t="s">
        <v>57</v>
      </c>
    </row>
    <row r="115" spans="1:12">
      <c r="A115" s="1"/>
      <c r="B115" s="7" t="s">
        <v>3</v>
      </c>
      <c r="C115" s="7">
        <v>4.8499999999999996</v>
      </c>
      <c r="D115" s="7">
        <v>6.33</v>
      </c>
      <c r="E115" s="7">
        <v>8.1199999999999992</v>
      </c>
      <c r="F115" s="7">
        <v>8.69</v>
      </c>
      <c r="G115" s="7">
        <v>9.11</v>
      </c>
      <c r="H115" s="8">
        <v>8.98</v>
      </c>
      <c r="I115" s="8">
        <v>11.27</v>
      </c>
      <c r="J115" s="8">
        <v>10.71</v>
      </c>
      <c r="K115" s="8">
        <v>9.3000000000000007</v>
      </c>
      <c r="L115" s="1" t="s">
        <v>61</v>
      </c>
    </row>
    <row r="116" spans="1:12">
      <c r="A116" s="1">
        <v>5</v>
      </c>
      <c r="B116" s="5" t="s">
        <v>7</v>
      </c>
      <c r="C116" s="5"/>
      <c r="D116" s="5"/>
      <c r="E116" s="5"/>
      <c r="F116" s="5"/>
      <c r="G116" s="5"/>
      <c r="H116" s="6"/>
      <c r="I116" s="6"/>
      <c r="J116" s="6"/>
      <c r="K116" s="6"/>
      <c r="L116" s="1"/>
    </row>
    <row r="117" spans="1:12">
      <c r="A117" s="1"/>
      <c r="B117" s="7" t="s">
        <v>1</v>
      </c>
      <c r="C117" s="7">
        <v>704</v>
      </c>
      <c r="D117" s="7">
        <v>727</v>
      </c>
      <c r="E117" s="7">
        <v>809</v>
      </c>
      <c r="F117" s="7">
        <v>772</v>
      </c>
      <c r="G117" s="7">
        <v>710</v>
      </c>
      <c r="H117" s="8">
        <v>834.41999999999905</v>
      </c>
      <c r="I117" s="7">
        <v>0</v>
      </c>
      <c r="J117" s="21">
        <v>819</v>
      </c>
      <c r="K117" s="21">
        <v>739</v>
      </c>
      <c r="L117" s="1" t="s">
        <v>60</v>
      </c>
    </row>
    <row r="118" spans="1:12">
      <c r="A118" s="1"/>
      <c r="B118" s="7" t="s">
        <v>2</v>
      </c>
      <c r="C118" s="7">
        <v>3367</v>
      </c>
      <c r="D118" s="7">
        <v>3503</v>
      </c>
      <c r="E118" s="7">
        <v>4167</v>
      </c>
      <c r="F118" s="7">
        <v>4614</v>
      </c>
      <c r="G118" s="7">
        <v>4290</v>
      </c>
      <c r="H118" s="8">
        <v>5916</v>
      </c>
      <c r="I118" s="7">
        <v>0</v>
      </c>
      <c r="J118" s="21">
        <v>4830</v>
      </c>
      <c r="K118" s="21">
        <v>3161.84</v>
      </c>
      <c r="L118" s="1" t="s">
        <v>57</v>
      </c>
    </row>
    <row r="119" spans="1:12">
      <c r="A119" s="1"/>
      <c r="B119" s="7" t="s">
        <v>3</v>
      </c>
      <c r="C119" s="7">
        <v>4.78</v>
      </c>
      <c r="D119" s="7">
        <v>4.82</v>
      </c>
      <c r="E119" s="7">
        <v>5.15</v>
      </c>
      <c r="F119" s="7">
        <v>5.98</v>
      </c>
      <c r="G119" s="7">
        <v>6.04</v>
      </c>
      <c r="H119" s="8">
        <v>7.0904137005344872</v>
      </c>
      <c r="I119" s="7">
        <v>0</v>
      </c>
      <c r="J119" s="21">
        <v>5.9</v>
      </c>
      <c r="K119" s="21">
        <v>4.28</v>
      </c>
      <c r="L119" s="1" t="s">
        <v>61</v>
      </c>
    </row>
    <row r="120" spans="1:12">
      <c r="A120" s="1">
        <v>6</v>
      </c>
      <c r="B120" s="5" t="s">
        <v>8</v>
      </c>
      <c r="C120" s="5"/>
      <c r="D120" s="5"/>
      <c r="E120" s="5"/>
      <c r="F120" s="5"/>
      <c r="G120" s="5"/>
      <c r="H120" s="6"/>
      <c r="I120" s="6"/>
      <c r="J120" s="6"/>
      <c r="K120" s="6"/>
      <c r="L120" s="1"/>
    </row>
    <row r="121" spans="1:12">
      <c r="A121" s="1"/>
      <c r="B121" s="7" t="s">
        <v>1</v>
      </c>
      <c r="C121" s="7">
        <v>0</v>
      </c>
      <c r="D121" s="7">
        <v>0</v>
      </c>
      <c r="E121" s="7">
        <v>0</v>
      </c>
      <c r="F121" s="7">
        <v>0</v>
      </c>
      <c r="G121" s="7">
        <v>0</v>
      </c>
      <c r="H121" s="8">
        <v>501.51999999999902</v>
      </c>
      <c r="I121" s="8">
        <v>309</v>
      </c>
      <c r="J121" s="8">
        <v>256</v>
      </c>
      <c r="K121" s="8">
        <v>126</v>
      </c>
      <c r="L121" s="1" t="s">
        <v>60</v>
      </c>
    </row>
    <row r="122" spans="1:12">
      <c r="A122" s="1"/>
      <c r="B122" s="7" t="s">
        <v>2</v>
      </c>
      <c r="C122" s="7">
        <v>0</v>
      </c>
      <c r="D122" s="7">
        <v>0</v>
      </c>
      <c r="E122" s="7">
        <v>0</v>
      </c>
      <c r="F122" s="7">
        <v>0</v>
      </c>
      <c r="G122" s="7">
        <v>0</v>
      </c>
      <c r="H122" s="8">
        <v>3156.0309999999799</v>
      </c>
      <c r="I122" s="8">
        <v>2083</v>
      </c>
      <c r="J122" s="8">
        <v>1183</v>
      </c>
      <c r="K122" s="8">
        <v>665.75</v>
      </c>
      <c r="L122" s="1" t="s">
        <v>57</v>
      </c>
    </row>
    <row r="123" spans="1:12">
      <c r="A123" s="1"/>
      <c r="B123" s="7" t="s">
        <v>3</v>
      </c>
      <c r="C123" s="7">
        <v>0</v>
      </c>
      <c r="D123" s="7">
        <v>0</v>
      </c>
      <c r="E123" s="7">
        <v>0</v>
      </c>
      <c r="F123" s="7">
        <v>0</v>
      </c>
      <c r="G123" s="7">
        <v>0</v>
      </c>
      <c r="H123" s="8">
        <v>6.292931488275614</v>
      </c>
      <c r="I123" s="8">
        <v>6.74</v>
      </c>
      <c r="J123" s="8">
        <v>4.6100000000000003</v>
      </c>
      <c r="K123" s="8">
        <v>5.3</v>
      </c>
      <c r="L123" s="1" t="s">
        <v>61</v>
      </c>
    </row>
    <row r="124" spans="1:12">
      <c r="A124" s="1">
        <v>7</v>
      </c>
      <c r="B124" s="5" t="s">
        <v>9</v>
      </c>
      <c r="C124" s="5"/>
      <c r="D124" s="5"/>
      <c r="E124" s="5"/>
      <c r="F124" s="5"/>
      <c r="G124" s="5"/>
      <c r="H124" s="6"/>
      <c r="I124" s="6"/>
      <c r="J124" s="6"/>
      <c r="K124" s="6"/>
      <c r="L124" s="1"/>
    </row>
    <row r="125" spans="1:12">
      <c r="A125" s="1"/>
      <c r="B125" s="7" t="s">
        <v>1</v>
      </c>
      <c r="C125" s="7">
        <v>0</v>
      </c>
      <c r="D125" s="7">
        <v>0</v>
      </c>
      <c r="E125" s="7">
        <v>0</v>
      </c>
      <c r="F125" s="7">
        <v>0</v>
      </c>
      <c r="G125" s="7">
        <v>0</v>
      </c>
      <c r="H125" s="8">
        <v>332.89999999999901</v>
      </c>
      <c r="I125" s="8">
        <v>480</v>
      </c>
      <c r="J125" s="8">
        <v>563</v>
      </c>
      <c r="K125" s="8">
        <v>342</v>
      </c>
      <c r="L125" s="1" t="s">
        <v>60</v>
      </c>
    </row>
    <row r="126" spans="1:12">
      <c r="A126" s="1"/>
      <c r="B126" s="7" t="s">
        <v>2</v>
      </c>
      <c r="C126" s="7">
        <v>0</v>
      </c>
      <c r="D126" s="7">
        <v>0</v>
      </c>
      <c r="E126" s="7">
        <v>0</v>
      </c>
      <c r="F126" s="7">
        <v>0</v>
      </c>
      <c r="G126" s="7">
        <v>0</v>
      </c>
      <c r="H126" s="8">
        <v>2760.3519999999799</v>
      </c>
      <c r="I126" s="8">
        <v>3650</v>
      </c>
      <c r="J126" s="8">
        <v>3647</v>
      </c>
      <c r="K126" s="8">
        <v>2496.09</v>
      </c>
      <c r="L126" s="1" t="s">
        <v>57</v>
      </c>
    </row>
    <row r="127" spans="1:12">
      <c r="A127" s="1"/>
      <c r="B127" s="7" t="s">
        <v>3</v>
      </c>
      <c r="C127" s="7">
        <v>0</v>
      </c>
      <c r="D127" s="7">
        <v>0</v>
      </c>
      <c r="E127" s="7">
        <v>0</v>
      </c>
      <c r="F127" s="7">
        <v>0</v>
      </c>
      <c r="G127" s="7">
        <v>0</v>
      </c>
      <c r="H127" s="8">
        <v>8.2918353860017664</v>
      </c>
      <c r="I127" s="8">
        <v>7.6</v>
      </c>
      <c r="J127" s="8">
        <v>6.47</v>
      </c>
      <c r="K127" s="8">
        <v>7.3</v>
      </c>
      <c r="L127" s="1" t="s">
        <v>61</v>
      </c>
    </row>
    <row r="128" spans="1:12">
      <c r="A128" s="1">
        <v>8</v>
      </c>
      <c r="B128" s="5" t="s">
        <v>10</v>
      </c>
      <c r="C128" s="5"/>
      <c r="D128" s="5"/>
      <c r="E128" s="5"/>
      <c r="F128" s="5"/>
      <c r="G128" s="5"/>
      <c r="H128" s="6"/>
      <c r="I128" s="6"/>
      <c r="J128" s="6"/>
      <c r="K128" s="6"/>
      <c r="L128" s="1"/>
    </row>
    <row r="129" spans="1:12">
      <c r="A129" s="1"/>
      <c r="B129" s="7" t="s">
        <v>1</v>
      </c>
      <c r="C129" s="7">
        <v>1136</v>
      </c>
      <c r="D129" s="7">
        <v>1351</v>
      </c>
      <c r="E129" s="7">
        <v>1320</v>
      </c>
      <c r="F129" s="7">
        <v>1177</v>
      </c>
      <c r="G129" s="7">
        <v>1477</v>
      </c>
      <c r="H129" s="8">
        <v>1456</v>
      </c>
      <c r="I129" s="8">
        <v>1216</v>
      </c>
      <c r="J129" s="8">
        <v>1314</v>
      </c>
      <c r="K129" s="8">
        <v>719</v>
      </c>
      <c r="L129" s="1" t="s">
        <v>60</v>
      </c>
    </row>
    <row r="130" spans="1:12">
      <c r="A130" s="1"/>
      <c r="B130" s="7" t="s">
        <v>2</v>
      </c>
      <c r="C130" s="7">
        <v>5322</v>
      </c>
      <c r="D130" s="7">
        <v>6040</v>
      </c>
      <c r="E130" s="7">
        <v>6796</v>
      </c>
      <c r="F130" s="7">
        <v>8029</v>
      </c>
      <c r="G130" s="7">
        <v>9081</v>
      </c>
      <c r="H130" s="8">
        <v>8367</v>
      </c>
      <c r="I130" s="8">
        <v>7778</v>
      </c>
      <c r="J130" s="8">
        <v>7470</v>
      </c>
      <c r="K130" s="8">
        <v>4243.79</v>
      </c>
      <c r="L130" s="1" t="s">
        <v>57</v>
      </c>
    </row>
    <row r="131" spans="1:12">
      <c r="A131" s="1"/>
      <c r="B131" s="7" t="s">
        <v>3</v>
      </c>
      <c r="C131" s="7"/>
      <c r="D131" s="7"/>
      <c r="E131" s="7"/>
      <c r="F131" s="7"/>
      <c r="G131" s="7"/>
      <c r="H131" s="8">
        <v>5.7486293369975883</v>
      </c>
      <c r="I131" s="8">
        <v>6.4</v>
      </c>
      <c r="J131" s="8">
        <v>5.68</v>
      </c>
      <c r="K131" s="8">
        <v>5.9</v>
      </c>
      <c r="L131" s="1" t="s">
        <v>61</v>
      </c>
    </row>
    <row r="132" spans="1:12">
      <c r="A132" s="1">
        <v>9</v>
      </c>
      <c r="B132" s="5" t="s">
        <v>11</v>
      </c>
      <c r="C132" s="5"/>
      <c r="D132" s="5"/>
      <c r="E132" s="5"/>
      <c r="F132" s="5"/>
      <c r="G132" s="5"/>
      <c r="H132" s="6"/>
      <c r="I132" s="6"/>
      <c r="J132" s="6"/>
      <c r="K132" s="6"/>
      <c r="L132" s="1"/>
    </row>
    <row r="133" spans="1:12">
      <c r="A133" s="1"/>
      <c r="B133" s="7" t="s">
        <v>1</v>
      </c>
      <c r="C133" s="7">
        <v>0</v>
      </c>
      <c r="D133" s="7">
        <v>0</v>
      </c>
      <c r="E133" s="7">
        <v>0</v>
      </c>
      <c r="F133" s="7">
        <v>0</v>
      </c>
      <c r="G133" s="7">
        <v>0</v>
      </c>
      <c r="H133" s="7">
        <v>0</v>
      </c>
      <c r="I133" s="8">
        <v>1</v>
      </c>
      <c r="J133" s="8">
        <v>2</v>
      </c>
      <c r="K133" s="8">
        <v>3</v>
      </c>
      <c r="L133" s="1" t="s">
        <v>60</v>
      </c>
    </row>
    <row r="134" spans="1:12">
      <c r="A134" s="1"/>
      <c r="B134" s="7" t="s">
        <v>2</v>
      </c>
      <c r="C134" s="7">
        <v>0</v>
      </c>
      <c r="D134" s="7">
        <v>0</v>
      </c>
      <c r="E134" s="7">
        <v>0</v>
      </c>
      <c r="F134" s="7">
        <v>0</v>
      </c>
      <c r="G134" s="7">
        <v>0</v>
      </c>
      <c r="H134" s="7">
        <v>0</v>
      </c>
      <c r="I134" s="8">
        <v>167</v>
      </c>
      <c r="J134" s="8">
        <v>294</v>
      </c>
      <c r="K134" s="8">
        <v>560.66999999999996</v>
      </c>
      <c r="L134" s="1" t="s">
        <v>57</v>
      </c>
    </row>
    <row r="135" spans="1:12">
      <c r="A135" s="1"/>
      <c r="B135" s="7" t="s">
        <v>3</v>
      </c>
      <c r="C135" s="7">
        <v>0</v>
      </c>
      <c r="D135" s="7">
        <v>0</v>
      </c>
      <c r="E135" s="7">
        <v>0</v>
      </c>
      <c r="F135" s="7">
        <v>0</v>
      </c>
      <c r="G135" s="7">
        <v>0</v>
      </c>
      <c r="H135" s="7">
        <v>0</v>
      </c>
      <c r="I135" s="8">
        <v>0.24</v>
      </c>
      <c r="J135" s="8">
        <v>0.2</v>
      </c>
      <c r="K135" s="8">
        <v>0.2</v>
      </c>
      <c r="L135" s="1" t="s">
        <v>61</v>
      </c>
    </row>
    <row r="136" spans="1:12">
      <c r="A136" s="1">
        <v>10</v>
      </c>
      <c r="B136" s="5" t="s">
        <v>12</v>
      </c>
      <c r="C136" s="5"/>
      <c r="D136" s="5"/>
      <c r="E136" s="5"/>
      <c r="F136" s="5"/>
      <c r="G136" s="5"/>
      <c r="H136" s="6"/>
      <c r="I136" s="6"/>
      <c r="J136" s="6"/>
      <c r="K136" s="6"/>
      <c r="L136" s="1"/>
    </row>
    <row r="137" spans="1:12">
      <c r="A137" s="1"/>
      <c r="B137" s="7" t="s">
        <v>29</v>
      </c>
      <c r="C137" s="12">
        <v>14756</v>
      </c>
      <c r="D137" s="12">
        <v>13765</v>
      </c>
      <c r="E137" s="12">
        <v>13790</v>
      </c>
      <c r="F137" s="12">
        <v>7229</v>
      </c>
      <c r="G137" s="12">
        <v>7320</v>
      </c>
      <c r="H137" s="13">
        <v>14768</v>
      </c>
      <c r="I137" s="13">
        <v>11945</v>
      </c>
      <c r="J137" s="13">
        <v>14945</v>
      </c>
      <c r="K137" s="13">
        <v>11544</v>
      </c>
      <c r="L137" s="1" t="s">
        <v>59</v>
      </c>
    </row>
    <row r="138" spans="1:12">
      <c r="A138" s="1"/>
      <c r="B138" s="7" t="s">
        <v>2</v>
      </c>
      <c r="C138" s="7">
        <v>2440</v>
      </c>
      <c r="D138" s="7">
        <v>2258</v>
      </c>
      <c r="E138" s="7">
        <v>1473</v>
      </c>
      <c r="F138" s="7">
        <v>381</v>
      </c>
      <c r="G138" s="7">
        <v>509</v>
      </c>
      <c r="H138" s="8">
        <v>716</v>
      </c>
      <c r="I138" s="8">
        <v>949</v>
      </c>
      <c r="J138" s="8">
        <v>1117.4359999999999</v>
      </c>
      <c r="K138" s="8">
        <v>854.3</v>
      </c>
      <c r="L138" s="1" t="s">
        <v>57</v>
      </c>
    </row>
    <row r="139" spans="1:12">
      <c r="A139" s="1"/>
      <c r="B139" s="7" t="s">
        <v>28</v>
      </c>
      <c r="C139" s="7">
        <v>0.16500000000000001</v>
      </c>
      <c r="D139" s="7">
        <v>0.16400000000000001</v>
      </c>
      <c r="E139" s="7">
        <v>0.106</v>
      </c>
      <c r="F139" s="7">
        <v>5.3E-3</v>
      </c>
      <c r="G139" s="7">
        <v>6.9000000000000006E-2</v>
      </c>
      <c r="H139" s="8">
        <v>4.8000000000000001E-2</v>
      </c>
      <c r="I139" s="8">
        <v>7.9000000000000001E-2</v>
      </c>
      <c r="J139" s="8">
        <v>7.4999999999999997E-2</v>
      </c>
      <c r="K139" s="8">
        <v>7.3999999999999996E-2</v>
      </c>
      <c r="L139" s="1" t="s">
        <v>58</v>
      </c>
    </row>
    <row r="140" spans="1:12">
      <c r="A140" s="1">
        <v>11</v>
      </c>
      <c r="B140" s="5" t="s">
        <v>13</v>
      </c>
      <c r="C140" s="5"/>
      <c r="D140" s="5"/>
      <c r="E140" s="5"/>
      <c r="F140" s="5"/>
      <c r="G140" s="5"/>
      <c r="H140" s="6"/>
      <c r="I140" s="6"/>
      <c r="J140" s="6"/>
      <c r="K140" s="6"/>
      <c r="L140" s="1"/>
    </row>
    <row r="141" spans="1:12">
      <c r="A141" s="1"/>
      <c r="B141" s="7" t="s">
        <v>1</v>
      </c>
      <c r="C141" s="7">
        <v>1232</v>
      </c>
      <c r="D141" s="7">
        <v>1361</v>
      </c>
      <c r="E141" s="7">
        <v>1551</v>
      </c>
      <c r="F141" s="7">
        <v>1369</v>
      </c>
      <c r="G141" s="7">
        <v>1551</v>
      </c>
      <c r="H141" s="8">
        <v>1205</v>
      </c>
      <c r="I141" s="8">
        <v>950.74</v>
      </c>
      <c r="J141" s="8">
        <v>906</v>
      </c>
      <c r="K141" s="8">
        <v>431</v>
      </c>
      <c r="L141" s="1" t="s">
        <v>60</v>
      </c>
    </row>
    <row r="142" spans="1:12">
      <c r="A142" s="1"/>
      <c r="B142" s="7" t="s">
        <v>2</v>
      </c>
      <c r="C142" s="7">
        <v>6730</v>
      </c>
      <c r="D142" s="7">
        <v>7146</v>
      </c>
      <c r="E142" s="7">
        <v>9592</v>
      </c>
      <c r="F142" s="7">
        <v>8649</v>
      </c>
      <c r="G142" s="7">
        <v>9516</v>
      </c>
      <c r="H142" s="8">
        <v>9691</v>
      </c>
      <c r="I142" s="8">
        <v>9476</v>
      </c>
      <c r="J142" s="8">
        <v>6747</v>
      </c>
      <c r="K142" s="8">
        <v>3478.02</v>
      </c>
      <c r="L142" s="1" t="s">
        <v>57</v>
      </c>
    </row>
    <row r="143" spans="1:12">
      <c r="A143" s="1"/>
      <c r="B143" s="7" t="s">
        <v>3</v>
      </c>
      <c r="C143" s="7">
        <v>5.46</v>
      </c>
      <c r="D143" s="7">
        <v>5.25</v>
      </c>
      <c r="E143" s="7">
        <v>6.18</v>
      </c>
      <c r="F143" s="7">
        <v>6.32</v>
      </c>
      <c r="G143" s="7">
        <v>6.14</v>
      </c>
      <c r="H143" s="8">
        <v>8.0399999999999991</v>
      </c>
      <c r="I143" s="8">
        <v>9.9700000000000006</v>
      </c>
      <c r="J143" s="8">
        <v>7.45</v>
      </c>
      <c r="K143" s="8">
        <v>8.07</v>
      </c>
      <c r="L143" s="1" t="s">
        <v>61</v>
      </c>
    </row>
    <row r="144" spans="1:12">
      <c r="A144" s="1">
        <v>12</v>
      </c>
      <c r="B144" s="5" t="s">
        <v>14</v>
      </c>
      <c r="C144" s="5"/>
      <c r="D144" s="5"/>
      <c r="E144" s="5"/>
      <c r="F144" s="5"/>
      <c r="G144" s="5"/>
      <c r="H144" s="6"/>
      <c r="I144" s="6"/>
      <c r="J144" s="6"/>
      <c r="K144" s="6"/>
      <c r="L144" s="1"/>
    </row>
    <row r="145" spans="1:12">
      <c r="A145" s="1"/>
      <c r="B145" s="7" t="s">
        <v>1</v>
      </c>
      <c r="C145" s="7">
        <v>1434</v>
      </c>
      <c r="D145" s="7">
        <v>1589</v>
      </c>
      <c r="E145" s="7">
        <v>1638</v>
      </c>
      <c r="F145" s="7">
        <v>1605</v>
      </c>
      <c r="G145" s="7">
        <v>1612</v>
      </c>
      <c r="H145" s="8">
        <v>1488</v>
      </c>
      <c r="I145" s="8">
        <v>1229.6799999999998</v>
      </c>
      <c r="J145" s="8">
        <v>1151</v>
      </c>
      <c r="K145" s="8">
        <v>821</v>
      </c>
      <c r="L145" s="1" t="s">
        <v>60</v>
      </c>
    </row>
    <row r="146" spans="1:12">
      <c r="A146" s="1"/>
      <c r="B146" s="7" t="s">
        <v>2</v>
      </c>
      <c r="C146" s="7">
        <v>8029</v>
      </c>
      <c r="D146" s="7">
        <v>9983</v>
      </c>
      <c r="E146" s="7">
        <v>10447</v>
      </c>
      <c r="F146" s="7">
        <v>13028</v>
      </c>
      <c r="G146" s="7">
        <v>12438</v>
      </c>
      <c r="H146" s="8">
        <v>12331</v>
      </c>
      <c r="I146" s="8">
        <v>11026</v>
      </c>
      <c r="J146" s="8">
        <v>9394</v>
      </c>
      <c r="K146" s="8">
        <v>6485.91</v>
      </c>
      <c r="L146" s="1" t="s">
        <v>57</v>
      </c>
    </row>
    <row r="147" spans="1:12">
      <c r="A147" s="1"/>
      <c r="B147" s="7" t="s">
        <v>3</v>
      </c>
      <c r="C147" s="7">
        <v>5.6</v>
      </c>
      <c r="D147" s="7">
        <v>6.28</v>
      </c>
      <c r="E147" s="7">
        <v>6.39</v>
      </c>
      <c r="F147" s="7">
        <v>8.1199999999999992</v>
      </c>
      <c r="G147" s="7">
        <v>7.71</v>
      </c>
      <c r="H147" s="8">
        <v>8.2899999999999991</v>
      </c>
      <c r="I147" s="8">
        <v>8.9700000000000006</v>
      </c>
      <c r="J147" s="8">
        <v>8.16</v>
      </c>
      <c r="K147" s="8">
        <v>7.9</v>
      </c>
      <c r="L147" s="1" t="s">
        <v>61</v>
      </c>
    </row>
    <row r="148" spans="1:12">
      <c r="A148" s="1">
        <v>13</v>
      </c>
      <c r="B148" s="5" t="s">
        <v>15</v>
      </c>
      <c r="C148" s="5"/>
      <c r="D148" s="5"/>
      <c r="E148" s="5"/>
      <c r="F148" s="5"/>
      <c r="G148" s="5"/>
      <c r="H148" s="6"/>
      <c r="I148" s="6"/>
      <c r="J148" s="6"/>
      <c r="K148" s="6"/>
      <c r="L148" s="1"/>
    </row>
    <row r="149" spans="1:12">
      <c r="A149" s="1"/>
      <c r="B149" s="7" t="s">
        <v>1</v>
      </c>
      <c r="C149" s="7">
        <v>33</v>
      </c>
      <c r="D149" s="7">
        <v>36</v>
      </c>
      <c r="E149" s="7">
        <v>26</v>
      </c>
      <c r="F149" s="7">
        <v>34</v>
      </c>
      <c r="G149" s="7">
        <v>42</v>
      </c>
      <c r="H149" s="8">
        <v>44</v>
      </c>
      <c r="I149" s="8">
        <v>34.620000000000005</v>
      </c>
      <c r="J149" s="8">
        <v>53</v>
      </c>
      <c r="K149" s="8">
        <v>23</v>
      </c>
      <c r="L149" s="1" t="s">
        <v>60</v>
      </c>
    </row>
    <row r="150" spans="1:12">
      <c r="A150" s="1"/>
      <c r="B150" s="7" t="s">
        <v>2</v>
      </c>
      <c r="C150" s="7">
        <v>12.1</v>
      </c>
      <c r="D150" s="7">
        <v>109</v>
      </c>
      <c r="E150" s="7">
        <v>121</v>
      </c>
      <c r="F150" s="7">
        <v>131</v>
      </c>
      <c r="G150" s="7">
        <v>207</v>
      </c>
      <c r="H150" s="8">
        <v>120</v>
      </c>
      <c r="I150" s="8">
        <v>125</v>
      </c>
      <c r="J150" s="8">
        <v>162</v>
      </c>
      <c r="K150" s="8">
        <v>75.22</v>
      </c>
      <c r="L150" s="1" t="s">
        <v>57</v>
      </c>
    </row>
    <row r="151" spans="1:12">
      <c r="A151" s="1"/>
      <c r="B151" s="7" t="s">
        <v>3</v>
      </c>
      <c r="C151" s="7">
        <v>0.37</v>
      </c>
      <c r="D151" s="7">
        <v>3.03</v>
      </c>
      <c r="E151" s="7">
        <v>4.6500000000000004</v>
      </c>
      <c r="F151" s="7">
        <v>3.86</v>
      </c>
      <c r="G151" s="7">
        <v>4.8899999999999997</v>
      </c>
      <c r="H151" s="8">
        <v>2.75</v>
      </c>
      <c r="I151" s="8">
        <v>3.6</v>
      </c>
      <c r="J151" s="8">
        <v>3.08</v>
      </c>
      <c r="K151" s="8">
        <v>3.3</v>
      </c>
      <c r="L151" s="1" t="s">
        <v>61</v>
      </c>
    </row>
    <row r="152" spans="1:12">
      <c r="A152" s="1">
        <v>14</v>
      </c>
      <c r="B152" s="5" t="s">
        <v>16</v>
      </c>
      <c r="C152" s="5"/>
      <c r="D152" s="5"/>
      <c r="E152" s="5"/>
      <c r="F152" s="5"/>
      <c r="G152" s="5"/>
      <c r="H152" s="6"/>
      <c r="I152" s="6"/>
      <c r="J152" s="6"/>
      <c r="K152" s="6"/>
      <c r="L152" s="1"/>
    </row>
    <row r="153" spans="1:12">
      <c r="A153" s="1"/>
      <c r="B153" s="7" t="s">
        <v>1</v>
      </c>
      <c r="C153" s="7">
        <v>6</v>
      </c>
      <c r="D153" s="7">
        <v>6</v>
      </c>
      <c r="E153" s="7">
        <v>1</v>
      </c>
      <c r="F153" s="7">
        <v>1</v>
      </c>
      <c r="G153" s="7">
        <v>1</v>
      </c>
      <c r="H153" s="8">
        <v>3</v>
      </c>
      <c r="I153" s="8">
        <v>3</v>
      </c>
      <c r="J153" s="8">
        <v>3</v>
      </c>
      <c r="K153" s="8">
        <v>2.7</v>
      </c>
      <c r="L153" s="1" t="s">
        <v>60</v>
      </c>
    </row>
    <row r="154" spans="1:12">
      <c r="A154" s="1"/>
      <c r="B154" s="7" t="s">
        <v>2</v>
      </c>
      <c r="C154" s="7">
        <v>74</v>
      </c>
      <c r="D154" s="7">
        <v>39</v>
      </c>
      <c r="E154" s="7">
        <v>40</v>
      </c>
      <c r="F154" s="7">
        <v>0</v>
      </c>
      <c r="G154" s="7">
        <v>2</v>
      </c>
      <c r="H154" s="8">
        <v>4</v>
      </c>
      <c r="I154" s="8">
        <v>3</v>
      </c>
      <c r="J154" s="8">
        <v>4</v>
      </c>
      <c r="K154" s="8">
        <v>4.34</v>
      </c>
      <c r="L154" s="1" t="s">
        <v>57</v>
      </c>
    </row>
    <row r="155" spans="1:12">
      <c r="A155" s="1"/>
      <c r="B155" s="7" t="s">
        <v>3</v>
      </c>
      <c r="C155" s="7">
        <v>12.37</v>
      </c>
      <c r="D155" s="7">
        <v>6.24</v>
      </c>
      <c r="E155" s="7">
        <v>40</v>
      </c>
      <c r="F155" s="7">
        <v>0.4</v>
      </c>
      <c r="G155" s="7">
        <v>2.2999999999999998</v>
      </c>
      <c r="H155" s="8">
        <v>1.6</v>
      </c>
      <c r="I155" s="8">
        <v>0.75</v>
      </c>
      <c r="J155" s="8">
        <v>1.45</v>
      </c>
      <c r="K155" s="8">
        <v>1.6</v>
      </c>
      <c r="L155" s="1" t="s">
        <v>61</v>
      </c>
    </row>
    <row r="156" spans="1:12">
      <c r="A156" s="1">
        <v>15</v>
      </c>
      <c r="B156" s="5" t="s">
        <v>17</v>
      </c>
      <c r="C156" s="5"/>
      <c r="D156" s="5"/>
      <c r="E156" s="5"/>
      <c r="F156" s="5"/>
      <c r="G156" s="5"/>
      <c r="H156" s="6"/>
      <c r="I156" s="6"/>
      <c r="J156" s="6"/>
      <c r="K156" s="6"/>
      <c r="L156" s="1"/>
    </row>
    <row r="157" spans="1:12">
      <c r="A157" s="1"/>
      <c r="B157" s="7" t="s">
        <v>1</v>
      </c>
      <c r="C157" s="7">
        <v>47</v>
      </c>
      <c r="D157" s="7">
        <v>62</v>
      </c>
      <c r="E157" s="7">
        <v>48</v>
      </c>
      <c r="F157" s="7">
        <v>56</v>
      </c>
      <c r="G157" s="7">
        <v>69</v>
      </c>
      <c r="H157" s="8">
        <v>48</v>
      </c>
      <c r="I157" s="8">
        <v>54.2</v>
      </c>
      <c r="J157" s="8">
        <v>76</v>
      </c>
      <c r="K157" s="8">
        <v>40</v>
      </c>
      <c r="L157" s="1" t="s">
        <v>60</v>
      </c>
    </row>
    <row r="158" spans="1:12">
      <c r="A158" s="1"/>
      <c r="B158" s="7" t="s">
        <v>2</v>
      </c>
      <c r="C158" s="7">
        <v>253</v>
      </c>
      <c r="D158" s="7">
        <v>111</v>
      </c>
      <c r="E158" s="7">
        <v>128</v>
      </c>
      <c r="F158" s="7">
        <v>101</v>
      </c>
      <c r="G158" s="7">
        <v>94</v>
      </c>
      <c r="H158" s="8">
        <v>119</v>
      </c>
      <c r="I158" s="8">
        <v>324</v>
      </c>
      <c r="J158" s="8">
        <v>185</v>
      </c>
      <c r="K158" s="8">
        <v>116.8</v>
      </c>
      <c r="L158" s="1" t="s">
        <v>57</v>
      </c>
    </row>
    <row r="159" spans="1:12">
      <c r="A159" s="1"/>
      <c r="B159" s="7" t="s">
        <v>3</v>
      </c>
      <c r="C159" s="7">
        <v>5.37</v>
      </c>
      <c r="D159" s="7">
        <v>1.8</v>
      </c>
      <c r="E159" s="7">
        <v>2.68</v>
      </c>
      <c r="F159" s="7">
        <v>1.8</v>
      </c>
      <c r="G159" s="7">
        <v>1.8</v>
      </c>
      <c r="H159" s="8">
        <v>2.4900000000000002</v>
      </c>
      <c r="I159" s="8">
        <v>5.97</v>
      </c>
      <c r="J159" s="8">
        <v>2.42</v>
      </c>
      <c r="K159" s="8">
        <v>2.92</v>
      </c>
      <c r="L159" s="1" t="s">
        <v>61</v>
      </c>
    </row>
    <row r="160" spans="1:12" s="17" customFormat="1">
      <c r="A160" s="14">
        <v>16</v>
      </c>
      <c r="B160" s="15" t="s">
        <v>62</v>
      </c>
      <c r="C160" s="15"/>
      <c r="D160" s="15"/>
      <c r="E160" s="15"/>
      <c r="F160" s="15"/>
      <c r="G160" s="15"/>
      <c r="H160" s="16"/>
      <c r="I160" s="16"/>
      <c r="J160" s="16"/>
      <c r="K160" s="16"/>
      <c r="L160" s="14"/>
    </row>
    <row r="161" spans="1:13" s="17" customFormat="1">
      <c r="A161" s="14"/>
      <c r="B161" s="18" t="s">
        <v>29</v>
      </c>
      <c r="C161" s="18"/>
      <c r="D161" s="18"/>
      <c r="E161" s="18"/>
      <c r="F161" s="18"/>
      <c r="G161" s="18"/>
      <c r="H161" s="19"/>
      <c r="I161" s="19">
        <v>12914</v>
      </c>
      <c r="J161" s="19">
        <v>13715</v>
      </c>
      <c r="K161" s="19"/>
      <c r="L161" s="14" t="s">
        <v>60</v>
      </c>
      <c r="M161"/>
    </row>
    <row r="162" spans="1:13" s="17" customFormat="1">
      <c r="A162" s="14"/>
      <c r="B162" s="18" t="s">
        <v>2</v>
      </c>
      <c r="C162" s="18"/>
      <c r="D162" s="18"/>
      <c r="E162" s="18"/>
      <c r="F162" s="18"/>
      <c r="G162" s="18"/>
      <c r="H162" s="19"/>
      <c r="I162" s="19">
        <v>546</v>
      </c>
      <c r="J162" s="19">
        <v>4221.6379999999999</v>
      </c>
      <c r="K162" s="19"/>
      <c r="L162" s="14" t="s">
        <v>57</v>
      </c>
      <c r="M162"/>
    </row>
    <row r="163" spans="1:13" s="17" customFormat="1">
      <c r="A163" s="14"/>
      <c r="B163" s="18" t="s">
        <v>28</v>
      </c>
      <c r="C163" s="18"/>
      <c r="D163" s="18"/>
      <c r="E163" s="18"/>
      <c r="F163" s="18"/>
      <c r="G163" s="18"/>
      <c r="H163" s="19"/>
      <c r="I163" s="19">
        <v>4.2000000000000003E-2</v>
      </c>
      <c r="J163" s="19">
        <v>0.04</v>
      </c>
      <c r="K163" s="19"/>
      <c r="L163" s="14" t="s">
        <v>61</v>
      </c>
      <c r="M163"/>
    </row>
    <row r="164" spans="1:13">
      <c r="A164" s="1">
        <v>17</v>
      </c>
      <c r="B164" s="5" t="s">
        <v>19</v>
      </c>
      <c r="C164" s="5"/>
      <c r="D164" s="5"/>
      <c r="E164" s="5"/>
      <c r="F164" s="5"/>
      <c r="G164" s="5"/>
      <c r="H164" s="6"/>
      <c r="I164" s="6"/>
      <c r="J164" s="6"/>
      <c r="K164" s="6"/>
      <c r="L164" s="1"/>
    </row>
    <row r="165" spans="1:13">
      <c r="A165" s="1"/>
      <c r="B165" s="7" t="s">
        <v>1</v>
      </c>
      <c r="C165" s="7">
        <v>35</v>
      </c>
      <c r="D165" s="7">
        <v>42</v>
      </c>
      <c r="E165" s="7">
        <v>53</v>
      </c>
      <c r="F165" s="7">
        <v>71</v>
      </c>
      <c r="G165" s="7">
        <v>54</v>
      </c>
      <c r="H165" s="8">
        <v>66</v>
      </c>
      <c r="I165" s="8">
        <v>77</v>
      </c>
      <c r="J165" s="8">
        <v>92</v>
      </c>
      <c r="K165" s="8">
        <v>99.9</v>
      </c>
      <c r="L165" s="1" t="s">
        <v>60</v>
      </c>
    </row>
    <row r="166" spans="1:13">
      <c r="A166" s="1"/>
      <c r="B166" s="7" t="s">
        <v>2</v>
      </c>
      <c r="C166" s="7">
        <v>324</v>
      </c>
      <c r="D166" s="7">
        <v>343</v>
      </c>
      <c r="E166" s="7">
        <v>407</v>
      </c>
      <c r="F166" s="7">
        <v>589</v>
      </c>
      <c r="G166" s="7">
        <v>519</v>
      </c>
      <c r="H166" s="8">
        <v>468</v>
      </c>
      <c r="I166" s="8">
        <v>470</v>
      </c>
      <c r="J166" s="8">
        <v>832</v>
      </c>
      <c r="K166" s="8">
        <v>849.66</v>
      </c>
      <c r="L166" s="1" t="s">
        <v>57</v>
      </c>
    </row>
    <row r="167" spans="1:13">
      <c r="A167" s="1"/>
      <c r="B167" s="7" t="s">
        <v>3</v>
      </c>
      <c r="C167" s="7">
        <v>9.26</v>
      </c>
      <c r="D167" s="7">
        <v>8.17</v>
      </c>
      <c r="E167" s="7">
        <v>7.67</v>
      </c>
      <c r="F167" s="7">
        <v>8.3000000000000007</v>
      </c>
      <c r="G167" s="7">
        <v>9.64</v>
      </c>
      <c r="H167" s="8">
        <v>7.07</v>
      </c>
      <c r="I167" s="8">
        <v>6.07</v>
      </c>
      <c r="J167" s="8">
        <v>9.0399999999999991</v>
      </c>
      <c r="K167" s="8">
        <v>8.5</v>
      </c>
      <c r="L167" s="1" t="s">
        <v>61</v>
      </c>
    </row>
    <row r="168" spans="1:13">
      <c r="A168" s="1">
        <v>18</v>
      </c>
      <c r="B168" s="5" t="s">
        <v>20</v>
      </c>
      <c r="C168" s="5"/>
      <c r="D168" s="5"/>
      <c r="E168" s="5"/>
      <c r="F168" s="5"/>
      <c r="G168" s="5"/>
      <c r="H168" s="6"/>
      <c r="I168" s="6"/>
      <c r="J168" s="6"/>
      <c r="K168" s="6"/>
      <c r="L168" s="1"/>
    </row>
    <row r="169" spans="1:13">
      <c r="A169" s="1"/>
      <c r="B169" s="7" t="s">
        <v>1</v>
      </c>
      <c r="C169" s="7">
        <v>926</v>
      </c>
      <c r="D169" s="7">
        <v>972</v>
      </c>
      <c r="E169" s="7">
        <v>1090</v>
      </c>
      <c r="F169" s="7">
        <v>1066</v>
      </c>
      <c r="G169" s="7">
        <v>1251</v>
      </c>
      <c r="H169" s="8">
        <v>1013</v>
      </c>
      <c r="I169" s="8">
        <v>847.95</v>
      </c>
      <c r="J169" s="8">
        <v>752</v>
      </c>
      <c r="K169" s="8">
        <v>46</v>
      </c>
      <c r="L169" s="1" t="s">
        <v>60</v>
      </c>
    </row>
    <row r="170" spans="1:13">
      <c r="A170" s="1"/>
      <c r="B170" s="7" t="s">
        <v>2</v>
      </c>
      <c r="C170" s="7">
        <v>7846</v>
      </c>
      <c r="D170" s="7">
        <v>9178</v>
      </c>
      <c r="E170" s="7">
        <v>12784</v>
      </c>
      <c r="F170" s="7">
        <v>12823</v>
      </c>
      <c r="G170" s="7">
        <v>14950</v>
      </c>
      <c r="H170" s="8">
        <v>12248</v>
      </c>
      <c r="I170" s="8">
        <v>11911</v>
      </c>
      <c r="J170" s="8">
        <v>10593</v>
      </c>
      <c r="K170" s="8">
        <v>651.42999999999995</v>
      </c>
      <c r="L170" s="1" t="s">
        <v>57</v>
      </c>
    </row>
    <row r="171" spans="1:13">
      <c r="A171" s="1"/>
      <c r="B171" s="7" t="s">
        <v>3</v>
      </c>
      <c r="C171" s="7">
        <v>8.4700000000000006</v>
      </c>
      <c r="D171" s="7">
        <v>9.44</v>
      </c>
      <c r="E171" s="7">
        <v>11.73</v>
      </c>
      <c r="F171" s="7">
        <v>12.03</v>
      </c>
      <c r="G171" s="7">
        <v>11.95</v>
      </c>
      <c r="H171" s="8">
        <v>12.09</v>
      </c>
      <c r="I171" s="8">
        <v>14.05</v>
      </c>
      <c r="J171" s="8">
        <v>14.08</v>
      </c>
      <c r="K171" s="8">
        <v>14</v>
      </c>
      <c r="L171" s="1" t="s">
        <v>61</v>
      </c>
    </row>
    <row r="172" spans="1:13">
      <c r="A172" s="1">
        <v>19</v>
      </c>
      <c r="B172" s="5" t="s">
        <v>21</v>
      </c>
      <c r="C172" s="5"/>
      <c r="D172" s="5"/>
      <c r="E172" s="5"/>
      <c r="F172" s="5"/>
      <c r="G172" s="5"/>
      <c r="H172" s="6"/>
      <c r="I172" s="6"/>
      <c r="J172" s="6"/>
      <c r="K172" s="6"/>
      <c r="L172" s="1"/>
    </row>
    <row r="173" spans="1:13">
      <c r="A173" s="1"/>
      <c r="B173" s="7" t="s">
        <v>1</v>
      </c>
      <c r="C173" s="7">
        <v>0</v>
      </c>
      <c r="D173" s="7">
        <v>0</v>
      </c>
      <c r="E173" s="7">
        <v>0</v>
      </c>
      <c r="F173" s="7">
        <v>0</v>
      </c>
      <c r="G173" s="7">
        <v>0</v>
      </c>
      <c r="H173" s="8">
        <v>0.29999999999999899</v>
      </c>
      <c r="I173" s="7">
        <v>0</v>
      </c>
      <c r="J173" s="7">
        <v>0</v>
      </c>
      <c r="K173" s="7">
        <v>0</v>
      </c>
      <c r="L173" s="1" t="s">
        <v>60</v>
      </c>
    </row>
    <row r="174" spans="1:13">
      <c r="A174" s="1"/>
      <c r="B174" s="7" t="s">
        <v>2</v>
      </c>
      <c r="C174" s="7">
        <v>0</v>
      </c>
      <c r="D174" s="7">
        <v>0</v>
      </c>
      <c r="E174" s="7">
        <v>0</v>
      </c>
      <c r="F174" s="7">
        <v>0</v>
      </c>
      <c r="G174" s="7">
        <v>0</v>
      </c>
      <c r="H174" s="8">
        <v>42</v>
      </c>
      <c r="I174" s="7">
        <v>0</v>
      </c>
      <c r="J174" s="7">
        <v>0</v>
      </c>
      <c r="K174" s="7">
        <v>0</v>
      </c>
      <c r="L174" s="1" t="s">
        <v>57</v>
      </c>
    </row>
    <row r="175" spans="1:13">
      <c r="A175" s="1"/>
      <c r="B175" s="7" t="s">
        <v>3</v>
      </c>
      <c r="C175" s="7">
        <v>0</v>
      </c>
      <c r="D175" s="7">
        <v>0</v>
      </c>
      <c r="E175" s="7">
        <v>0</v>
      </c>
      <c r="F175" s="7">
        <v>0</v>
      </c>
      <c r="G175" s="7">
        <v>0</v>
      </c>
      <c r="H175" s="8">
        <v>140.00000000000048</v>
      </c>
      <c r="I175" s="7">
        <v>0</v>
      </c>
      <c r="J175" s="7">
        <v>0</v>
      </c>
      <c r="K175" s="7">
        <v>0</v>
      </c>
      <c r="L175" s="1" t="s">
        <v>61</v>
      </c>
    </row>
    <row r="176" spans="1:13">
      <c r="A176" s="1">
        <v>20</v>
      </c>
      <c r="B176" s="5" t="s">
        <v>22</v>
      </c>
      <c r="C176" s="5"/>
      <c r="D176" s="5"/>
      <c r="E176" s="5"/>
      <c r="F176" s="5"/>
      <c r="G176" s="5"/>
      <c r="H176" s="6"/>
      <c r="I176" s="6"/>
      <c r="J176" s="6"/>
      <c r="K176" s="6"/>
      <c r="L176" s="1"/>
    </row>
    <row r="177" spans="1:12">
      <c r="A177" s="1"/>
      <c r="B177" s="7" t="s">
        <v>29</v>
      </c>
      <c r="C177" s="11">
        <v>12250</v>
      </c>
      <c r="D177" s="11">
        <v>7280</v>
      </c>
      <c r="E177" s="11">
        <v>9835</v>
      </c>
      <c r="F177" s="11">
        <v>11937</v>
      </c>
      <c r="G177" s="11">
        <v>11460</v>
      </c>
      <c r="H177" s="11"/>
      <c r="I177" s="8">
        <v>12611</v>
      </c>
      <c r="J177" s="8">
        <v>15133</v>
      </c>
      <c r="K177" s="8">
        <v>9926</v>
      </c>
      <c r="L177" s="1" t="s">
        <v>59</v>
      </c>
    </row>
    <row r="178" spans="1:12">
      <c r="A178" s="1"/>
      <c r="B178" s="7" t="s">
        <v>2</v>
      </c>
      <c r="C178" s="7">
        <v>727</v>
      </c>
      <c r="D178" s="7">
        <v>512</v>
      </c>
      <c r="E178" s="7">
        <v>772</v>
      </c>
      <c r="F178" s="7">
        <v>644</v>
      </c>
      <c r="G178" s="7">
        <v>1255</v>
      </c>
      <c r="H178" s="8">
        <v>936</v>
      </c>
      <c r="I178" s="8">
        <v>936</v>
      </c>
      <c r="J178" s="8">
        <v>917.32600000000002</v>
      </c>
      <c r="K178" s="8">
        <v>714.72</v>
      </c>
      <c r="L178" s="1" t="s">
        <v>57</v>
      </c>
    </row>
    <row r="179" spans="1:12">
      <c r="A179" s="1"/>
      <c r="B179" s="7" t="s">
        <v>28</v>
      </c>
      <c r="C179" s="7">
        <v>5.8999999999999997E-2</v>
      </c>
      <c r="D179" s="7">
        <v>7.0000000000000007E-2</v>
      </c>
      <c r="E179" s="7">
        <v>7.8E-2</v>
      </c>
      <c r="F179" s="7">
        <v>5.3999999999999999E-2</v>
      </c>
      <c r="G179" s="7">
        <v>0.109</v>
      </c>
      <c r="H179" s="8">
        <v>7.2999999999999995E-2</v>
      </c>
      <c r="I179" s="8">
        <v>7.3999999999999996E-2</v>
      </c>
      <c r="J179" s="8">
        <v>6.0999999999999999E-2</v>
      </c>
      <c r="K179" s="8">
        <v>7.1999999999999995E-2</v>
      </c>
      <c r="L179" s="1" t="s">
        <v>58</v>
      </c>
    </row>
    <row r="180" spans="1:12">
      <c r="A180" s="1">
        <v>21</v>
      </c>
      <c r="B180" s="5" t="s">
        <v>23</v>
      </c>
      <c r="C180" s="5"/>
      <c r="D180" s="5"/>
      <c r="E180" s="5"/>
      <c r="F180" s="5"/>
      <c r="G180" s="5"/>
      <c r="H180" s="6"/>
      <c r="I180" s="6"/>
      <c r="J180" s="6"/>
      <c r="K180" s="6"/>
      <c r="L180" s="1"/>
    </row>
    <row r="181" spans="1:12">
      <c r="A181" s="1"/>
      <c r="B181" s="7" t="s">
        <v>1</v>
      </c>
      <c r="C181" s="7">
        <v>1237</v>
      </c>
      <c r="D181" s="7">
        <v>1395</v>
      </c>
      <c r="E181" s="7">
        <v>1406</v>
      </c>
      <c r="F181" s="7">
        <v>1326</v>
      </c>
      <c r="G181" s="7">
        <v>1309</v>
      </c>
      <c r="H181" s="8">
        <v>1142</v>
      </c>
      <c r="I181" s="8">
        <v>1069.6100000000001</v>
      </c>
      <c r="J181" s="8">
        <v>1040</v>
      </c>
      <c r="K181" s="8">
        <v>625</v>
      </c>
      <c r="L181" s="1" t="s">
        <v>60</v>
      </c>
    </row>
    <row r="182" spans="1:12">
      <c r="A182" s="1"/>
      <c r="B182" s="7" t="s">
        <v>2</v>
      </c>
      <c r="C182" s="7">
        <v>6101</v>
      </c>
      <c r="D182" s="7">
        <v>7760</v>
      </c>
      <c r="E182" s="7">
        <v>8596</v>
      </c>
      <c r="F182" s="7">
        <v>6648</v>
      </c>
      <c r="G182" s="7">
        <v>7694</v>
      </c>
      <c r="H182" s="8">
        <v>6915</v>
      </c>
      <c r="I182" s="8">
        <v>8493</v>
      </c>
      <c r="J182" s="8">
        <v>7086</v>
      </c>
      <c r="K182" s="8">
        <v>4312.8100000000004</v>
      </c>
      <c r="L182" s="1" t="s">
        <v>57</v>
      </c>
    </row>
    <row r="183" spans="1:12">
      <c r="A183" s="1"/>
      <c r="B183" s="7" t="s">
        <v>3</v>
      </c>
      <c r="C183" s="7">
        <v>4.93</v>
      </c>
      <c r="D183" s="7">
        <v>5.56</v>
      </c>
      <c r="E183" s="7">
        <v>6.11</v>
      </c>
      <c r="F183" s="7">
        <v>5.01</v>
      </c>
      <c r="G183" s="7">
        <v>5.88</v>
      </c>
      <c r="H183" s="8">
        <v>6.05</v>
      </c>
      <c r="I183" s="8">
        <v>7.94</v>
      </c>
      <c r="J183" s="8">
        <v>6.82</v>
      </c>
      <c r="K183" s="8">
        <v>6.9</v>
      </c>
      <c r="L183" s="1" t="s">
        <v>61</v>
      </c>
    </row>
    <row r="184" spans="1:12">
      <c r="A184" s="1">
        <v>22</v>
      </c>
      <c r="B184" s="5" t="s">
        <v>24</v>
      </c>
      <c r="C184" s="5"/>
      <c r="D184" s="5"/>
      <c r="E184" s="5"/>
      <c r="F184" s="5"/>
      <c r="G184" s="5"/>
      <c r="H184" s="6"/>
      <c r="I184" s="6"/>
      <c r="J184" s="6"/>
      <c r="K184" s="6"/>
      <c r="L184" s="1"/>
    </row>
    <row r="185" spans="1:12">
      <c r="A185" s="1"/>
      <c r="B185" s="7" t="s">
        <v>1</v>
      </c>
      <c r="C185" s="7">
        <v>907</v>
      </c>
      <c r="D185" s="7">
        <v>715</v>
      </c>
      <c r="E185" s="7">
        <v>903</v>
      </c>
      <c r="F185" s="7">
        <v>801</v>
      </c>
      <c r="G185" s="7">
        <v>630</v>
      </c>
      <c r="H185" s="8">
        <v>474</v>
      </c>
      <c r="I185" s="8">
        <v>513.72</v>
      </c>
      <c r="J185" s="8">
        <v>753</v>
      </c>
      <c r="K185" s="8">
        <v>553</v>
      </c>
      <c r="L185" s="1" t="s">
        <v>60</v>
      </c>
    </row>
    <row r="186" spans="1:12">
      <c r="A186" s="1"/>
      <c r="B186" s="7" t="s">
        <v>2</v>
      </c>
      <c r="C186" s="7">
        <v>13946</v>
      </c>
      <c r="D186" s="7">
        <v>10252</v>
      </c>
      <c r="E186" s="7">
        <v>11572</v>
      </c>
      <c r="F186" s="7">
        <v>11570</v>
      </c>
      <c r="G186" s="7">
        <v>6957</v>
      </c>
      <c r="H186" s="8">
        <v>4047</v>
      </c>
      <c r="I186" s="8">
        <v>3665</v>
      </c>
      <c r="J186" s="8">
        <v>6030</v>
      </c>
      <c r="K186" s="8">
        <v>4816.74</v>
      </c>
      <c r="L186" s="1" t="s">
        <v>57</v>
      </c>
    </row>
    <row r="187" spans="1:12">
      <c r="A187" s="1"/>
      <c r="B187" s="7" t="s">
        <v>3</v>
      </c>
      <c r="C187" s="7">
        <v>15.38</v>
      </c>
      <c r="D187" s="7">
        <v>14.34</v>
      </c>
      <c r="E187" s="7">
        <v>12.81</v>
      </c>
      <c r="F187" s="7">
        <v>14.44</v>
      </c>
      <c r="G187" s="7">
        <v>11.04</v>
      </c>
      <c r="H187" s="8">
        <v>8.52</v>
      </c>
      <c r="I187" s="8">
        <v>7.13</v>
      </c>
      <c r="J187" s="8">
        <v>8.01</v>
      </c>
      <c r="K187" s="8">
        <v>8.7100000000000009</v>
      </c>
      <c r="L187" s="1" t="s">
        <v>61</v>
      </c>
    </row>
    <row r="188" spans="1:12">
      <c r="A188" s="1">
        <v>23</v>
      </c>
      <c r="B188" s="5" t="s">
        <v>25</v>
      </c>
      <c r="C188" s="5"/>
      <c r="D188" s="5"/>
      <c r="E188" s="5"/>
      <c r="F188" s="5"/>
      <c r="G188" s="5"/>
      <c r="H188" s="6"/>
      <c r="I188" s="6"/>
      <c r="J188" s="6"/>
      <c r="K188" s="6"/>
      <c r="L188" s="1"/>
    </row>
    <row r="189" spans="1:12">
      <c r="A189" s="1"/>
      <c r="B189" s="7" t="s">
        <v>1</v>
      </c>
      <c r="C189" s="7">
        <v>950</v>
      </c>
      <c r="D189" s="7">
        <v>943</v>
      </c>
      <c r="E189" s="7">
        <v>1084</v>
      </c>
      <c r="F189" s="7">
        <v>1071</v>
      </c>
      <c r="G189" s="7">
        <v>1281</v>
      </c>
      <c r="H189" s="8">
        <v>1086</v>
      </c>
      <c r="I189" s="8">
        <v>914.86</v>
      </c>
      <c r="J189" s="8">
        <v>826</v>
      </c>
      <c r="K189" s="8">
        <v>540</v>
      </c>
      <c r="L189" s="1" t="s">
        <v>60</v>
      </c>
    </row>
    <row r="190" spans="1:12">
      <c r="A190" s="1"/>
      <c r="B190" s="7" t="s">
        <v>2</v>
      </c>
      <c r="C190" s="7">
        <v>7039</v>
      </c>
      <c r="D190" s="7">
        <v>8156</v>
      </c>
      <c r="E190" s="7">
        <v>10471</v>
      </c>
      <c r="F190" s="7">
        <v>11789</v>
      </c>
      <c r="G190" s="7">
        <v>13509</v>
      </c>
      <c r="H190" s="8">
        <v>10810</v>
      </c>
      <c r="I190" s="8">
        <v>12270</v>
      </c>
      <c r="J190" s="8">
        <v>9420</v>
      </c>
      <c r="K190" s="8">
        <v>5887.71</v>
      </c>
      <c r="L190" s="1" t="s">
        <v>57</v>
      </c>
    </row>
    <row r="191" spans="1:12">
      <c r="A191" s="1"/>
      <c r="B191" s="7" t="s">
        <v>3</v>
      </c>
      <c r="C191" s="7">
        <v>7.41</v>
      </c>
      <c r="D191" s="7">
        <v>8.65</v>
      </c>
      <c r="E191" s="7">
        <v>9.66</v>
      </c>
      <c r="F191" s="7">
        <v>11.01</v>
      </c>
      <c r="G191" s="7">
        <v>10.55</v>
      </c>
      <c r="H191" s="8">
        <v>9.9600000000000009</v>
      </c>
      <c r="I191" s="8">
        <v>13.41</v>
      </c>
      <c r="J191" s="8">
        <v>11.4</v>
      </c>
      <c r="K191" s="8">
        <v>10.9</v>
      </c>
      <c r="L191" s="1" t="s">
        <v>61</v>
      </c>
    </row>
    <row r="192" spans="1:12">
      <c r="A192" s="1">
        <v>24</v>
      </c>
      <c r="B192" s="5" t="s">
        <v>26</v>
      </c>
      <c r="C192" s="5"/>
      <c r="D192" s="5"/>
      <c r="E192" s="5"/>
      <c r="F192" s="5"/>
      <c r="G192" s="5"/>
      <c r="H192" s="6"/>
      <c r="I192" s="6"/>
      <c r="J192" s="6"/>
      <c r="K192" s="6"/>
      <c r="L192" s="1"/>
    </row>
    <row r="193" spans="1:12">
      <c r="A193" s="1"/>
      <c r="B193" s="7" t="s">
        <v>1</v>
      </c>
      <c r="C193" s="7">
        <v>697</v>
      </c>
      <c r="D193" s="7">
        <v>781</v>
      </c>
      <c r="E193" s="7">
        <v>898</v>
      </c>
      <c r="F193" s="7">
        <v>866</v>
      </c>
      <c r="G193" s="7">
        <v>1059</v>
      </c>
      <c r="H193" s="8">
        <v>861</v>
      </c>
      <c r="I193" s="8">
        <v>726.45</v>
      </c>
      <c r="J193" s="8">
        <v>687</v>
      </c>
      <c r="K193" s="8">
        <v>399</v>
      </c>
      <c r="L193" s="1" t="s">
        <v>60</v>
      </c>
    </row>
    <row r="194" spans="1:12">
      <c r="A194" s="1"/>
      <c r="B194" s="7" t="s">
        <v>2</v>
      </c>
      <c r="C194" s="7">
        <v>5289</v>
      </c>
      <c r="D194" s="7">
        <v>6429</v>
      </c>
      <c r="E194" s="7">
        <v>7151</v>
      </c>
      <c r="F194" s="7">
        <v>7430</v>
      </c>
      <c r="G194" s="7">
        <v>8210</v>
      </c>
      <c r="H194" s="8">
        <v>9101</v>
      </c>
      <c r="I194" s="8">
        <v>8841</v>
      </c>
      <c r="J194" s="8">
        <v>6929</v>
      </c>
      <c r="K194" s="8">
        <v>4318.93</v>
      </c>
      <c r="L194" s="1" t="s">
        <v>57</v>
      </c>
    </row>
    <row r="195" spans="1:12">
      <c r="A195" s="1"/>
      <c r="B195" s="7" t="s">
        <v>3</v>
      </c>
      <c r="C195" s="7">
        <v>7.59</v>
      </c>
      <c r="D195" s="7">
        <v>8.23</v>
      </c>
      <c r="E195" s="7">
        <v>7.96</v>
      </c>
      <c r="F195" s="7">
        <v>8.58</v>
      </c>
      <c r="G195" s="7">
        <v>7.75</v>
      </c>
      <c r="H195" s="8">
        <v>10.57</v>
      </c>
      <c r="I195" s="8">
        <v>12.17</v>
      </c>
      <c r="J195" s="8">
        <v>10.09</v>
      </c>
      <c r="K195" s="8">
        <v>10.82</v>
      </c>
      <c r="L195" s="1" t="s">
        <v>61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SEKSI PPH</cp:lastModifiedBy>
  <dcterms:created xsi:type="dcterms:W3CDTF">2023-11-08T06:06:29Z</dcterms:created>
  <dcterms:modified xsi:type="dcterms:W3CDTF">2024-10-23T04:06:36Z</dcterms:modified>
</cp:coreProperties>
</file>