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33 Satu Data 2024\2024 - Copy - Copy\"/>
    </mc:Choice>
  </mc:AlternateContent>
  <xr:revisionPtr revIDLastSave="0" documentId="13_ncr:1_{41D349BF-5E8C-4EAA-944B-F00E9907FF66}" xr6:coauthVersionLast="47" xr6:coauthVersionMax="47" xr10:uidLastSave="{00000000-0000-0000-0000-000000000000}"/>
  <bookViews>
    <workbookView xWindow="-110" yWindow="-110" windowWidth="19420" windowHeight="10300" xr2:uid="{D2C0D1F6-39F9-48F2-B353-4C2FD0973166}"/>
  </bookViews>
  <sheets>
    <sheet name="Prioritas" sheetId="1" r:id="rId1"/>
    <sheet name="Prioritas (2)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" l="1"/>
  <c r="M17" i="1"/>
  <c r="M14" i="1"/>
  <c r="M15" i="1" s="1"/>
  <c r="L15" i="1" s="1"/>
  <c r="Q14" i="1"/>
  <c r="M16" i="2"/>
  <c r="I14" i="2"/>
  <c r="O12" i="2"/>
  <c r="H13" i="2" s="1"/>
  <c r="M12" i="2"/>
  <c r="I13" i="2" s="1"/>
  <c r="B9" i="2"/>
  <c r="B10" i="2" s="1"/>
  <c r="B11" i="2" s="1"/>
  <c r="B12" i="2" s="1"/>
  <c r="B13" i="2" s="1"/>
  <c r="B14" i="2" s="1"/>
  <c r="B15" i="2" s="1"/>
  <c r="B16" i="2" s="1"/>
  <c r="B17" i="2" s="1"/>
  <c r="B8" i="2"/>
  <c r="B8" i="1" l="1"/>
  <c r="B9" i="1" s="1"/>
  <c r="B10" i="1" s="1"/>
  <c r="B11" i="1" s="1"/>
  <c r="B12" i="1" s="1"/>
  <c r="B13" i="1" s="1"/>
  <c r="B14" i="1" s="1"/>
  <c r="B15" i="1" s="1"/>
  <c r="B16" i="1" s="1"/>
  <c r="B17" i="1" s="1"/>
</calcChain>
</file>

<file path=xl/sharedStrings.xml><?xml version="1.0" encoding="utf-8"?>
<sst xmlns="http://schemas.openxmlformats.org/spreadsheetml/2006/main" count="138" uniqueCount="85">
  <si>
    <t>No</t>
  </si>
  <si>
    <t>Elemen Data</t>
  </si>
  <si>
    <t>Satuan</t>
  </si>
  <si>
    <t>Keterangan</t>
  </si>
  <si>
    <t>Orang</t>
  </si>
  <si>
    <t>Persen</t>
  </si>
  <si>
    <t>Indeks risiko bencana</t>
  </si>
  <si>
    <t>Indeks</t>
  </si>
  <si>
    <t>Indeks Ketahanan Daerah terhadap bencana</t>
  </si>
  <si>
    <t>Jumlah fasilitas pendidikan yang rusak akibat bencana</t>
  </si>
  <si>
    <t>Jumlah fasilitas pendidikan yang hancur akibat bencana</t>
  </si>
  <si>
    <t>Jumlah fasilitas kesehatan yang rusak akibat bencana</t>
  </si>
  <si>
    <t>Jumlah fasilitas kesehatan yang hancur akibat bencana</t>
  </si>
  <si>
    <t>Jumlah penduduk yang meninggal dunia dan hilang akibat bencana, per seratus ribu penduduk</t>
  </si>
  <si>
    <t>Jumlah penduduk yang luka / sakit akibat bencana, per seratus ribu penduduk</t>
  </si>
  <si>
    <t>Jumlah penduduk yang rumahnya rusak akibat bencana, per seratus ribu penduduk</t>
  </si>
  <si>
    <t>Jumlah penduduk yang rumahnya hancur akibat bencana, per seratus ribu penduduk</t>
  </si>
  <si>
    <t>Persentase pemerintah daerah yang memiliki strategi penanggulangan bencana yang selaras dengan rencana / strategi nasional penanggulangan bencana</t>
  </si>
  <si>
    <t>Unit</t>
  </si>
  <si>
    <t>*Tidak Terukur</t>
  </si>
  <si>
    <t>Dokumen Rencana Penanggulangan Bencana (RPB) Kab/Kota</t>
  </si>
  <si>
    <t>Data Indikator Prioritas</t>
  </si>
  <si>
    <t>Tahun 2021 s/d 2025 (sd 02 Oktober 2025)</t>
  </si>
  <si>
    <t>Data 2025 (sd 02 Oktober 2025)</t>
  </si>
  <si>
    <t xml:space="preserve">Meninggal </t>
  </si>
  <si>
    <t xml:space="preserve">Hilangh </t>
  </si>
  <si>
    <t xml:space="preserve">Jlh Penduduk Kaltim </t>
  </si>
  <si>
    <t>Per Rumus</t>
  </si>
  <si>
    <t>Data 2025(data Jlh Penduduk dari  Disdukcapil Prov Kaltim Semester I)</t>
  </si>
  <si>
    <t>Luka/ Sakit</t>
  </si>
  <si>
    <t>Menderita</t>
  </si>
  <si>
    <t>Data BNPB  Tahun ini (2025) rilis pada Tahun Berikut (2026)</t>
  </si>
  <si>
    <t>Jlmh Penduduk 2025</t>
  </si>
  <si>
    <t>jlh Penduduk kaltim 2024</t>
  </si>
  <si>
    <t xml:space="preserve">Jlh meninggal </t>
  </si>
  <si>
    <t xml:space="preserve">Jlh Hilang  </t>
  </si>
  <si>
    <t xml:space="preserve">Jlh Menderita  </t>
  </si>
  <si>
    <t xml:space="preserve">terluka </t>
  </si>
  <si>
    <t>mengungsi</t>
  </si>
  <si>
    <t>Tahun 2021 s/d 2025 (sd 31 Desember)</t>
  </si>
  <si>
    <t>Data 2025(data BPS Kaltim, jumlah 4.267.600)</t>
  </si>
  <si>
    <t>Data 2025(data BPS Kaltim, jumlah Penduduk 4.267.600 Jiwa)</t>
  </si>
  <si>
    <t>Jumlah pemerintah daerah provinsi atau kabupaten/kota yang menerapkan strategi bencana nasional</t>
  </si>
  <si>
    <t>Dokumen Renstra BPBD</t>
  </si>
  <si>
    <t xml:space="preserve">10 Kab/ Kota </t>
  </si>
  <si>
    <t xml:space="preserve">- BPBD Prov Kaltim 
- BPBD 10 Kab/ Kota </t>
  </si>
  <si>
    <t xml:space="preserve">Dokumen Renstra BPBD  </t>
  </si>
  <si>
    <t>Jumlah korban meninggal akibat bencana</t>
  </si>
  <si>
    <t>Jumlah korban mengungsi akibat bencana</t>
  </si>
  <si>
    <t>Jumlah kerugian ekonomi langsung pada kota terdampak bencana</t>
  </si>
  <si>
    <t>Persentase pelayanan publik yang berhasil dipulihkan</t>
  </si>
  <si>
    <t>Persentase daerah yang memiliki logistik dan peralatan penanggulangan bencana yang memadai</t>
  </si>
  <si>
    <t>Jumlah layanan data dan informasi bencana yang akurat</t>
  </si>
  <si>
    <t>Layanan</t>
  </si>
  <si>
    <t>Jumlah sistem kebencanaan yang dikembangkan</t>
  </si>
  <si>
    <t>Sistem</t>
  </si>
  <si>
    <t>Jumlah kelompok masyarakat tangguh bencana</t>
  </si>
  <si>
    <t>Kelompok</t>
  </si>
  <si>
    <t>Jumlah kab/kota yang memiliki standar minimal peralatan dan logistik kebencanaan</t>
  </si>
  <si>
    <t>Kabupaten/Kota</t>
  </si>
  <si>
    <t>Jumlah dokumen kajian risiko di kawasan rawan bencana dan pascabencana</t>
  </si>
  <si>
    <t>Dokumen</t>
  </si>
  <si>
    <t>- 55 FPRB
- 3 SPAB
- 3 KTB</t>
  </si>
  <si>
    <t>- Forum Pengurangan Risiko Bencana / Desa Tangguh Bencana (Destana) di 9 Kab/ Kota, Kab Mahulu blm terbentuk
- Satuan Pendidikan Aman Bencana (SPAB) di 1 Kota Samarinda, dan 2 Kab Kukar
- Keluarga Tanggap Bencana (KTB), Kota Samarinda, Kab PPU &amp; Paser</t>
  </si>
  <si>
    <t>Indeks Kenaikan ketahanan di daerah pascabencana</t>
  </si>
  <si>
    <t>Skor</t>
  </si>
  <si>
    <t>Jumlah daerah pelaksana kegiatan mitigasi multiancaman bencana</t>
  </si>
  <si>
    <t>Lokasi</t>
  </si>
  <si>
    <t>10 Kab/Kota</t>
  </si>
  <si>
    <t>Jumlah forum konsolidasi data, informasi, dan pengetahuan</t>
  </si>
  <si>
    <t>Kegiatan</t>
  </si>
  <si>
    <t>Jumlah sosialisasi pengurangan risiko bencana</t>
  </si>
  <si>
    <t>Jumlah kerugian ekonomis langsung diakibatkan rusak dan hancurnya infrastruktur vital akibat bencana</t>
  </si>
  <si>
    <t>Kota Balikpapan Tw I - III Rp. 636.470.000</t>
  </si>
  <si>
    <t>Jumlah rumah rusak akibat bencana</t>
  </si>
  <si>
    <t>Jumlah rencana dan implementasi strategi nasional pengurangan risiko bencana yang selaras dengan the Sendai Framework for Disaster Risk Reduction 2015–2030</t>
  </si>
  <si>
    <t>Jumlah kerugian langsung bidang pertanian akibat bencana</t>
  </si>
  <si>
    <t>Jumlah korban mengungsi per 100.000 orang</t>
  </si>
  <si>
    <t>Jumlah korban hilang akibat bencana</t>
  </si>
  <si>
    <t>0.01</t>
  </si>
  <si>
    <t>Jumlah Kerugian nominal akibat bencana alam</t>
  </si>
  <si>
    <t>Miliar Rupiah</t>
  </si>
  <si>
    <t xml:space="preserve"> (Surat BNPB nomor B-52/BNPB/D-I/SS.01.03/1/2026, Tgl 30 Januari 2026, Hal Penyampaian IKD2025 dan IRB 2025)</t>
  </si>
  <si>
    <t>Kode Referensi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</si>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</sst>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164" fontId="0" fillId="0" borderId="3" xfId="1" applyFont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37" fontId="0" fillId="0" borderId="2" xfId="1" applyNumberFormat="1" applyFont="1" applyBorder="1" applyAlignment="1">
      <alignment horizontal="center" vertical="top"/>
    </xf>
    <xf numFmtId="0" fontId="0" fillId="0" borderId="2" xfId="0" applyBorder="1" applyAlignment="1">
      <alignment vertical="top"/>
    </xf>
    <xf numFmtId="164" fontId="0" fillId="0" borderId="2" xfId="1" applyFont="1" applyBorder="1" applyAlignment="1">
      <alignment horizontal="center" vertical="top"/>
    </xf>
    <xf numFmtId="0" fontId="0" fillId="0" borderId="0" xfId="0" applyAlignment="1">
      <alignment wrapText="1"/>
    </xf>
    <xf numFmtId="2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0" fillId="0" borderId="4" xfId="1" applyFont="1" applyFill="1" applyBorder="1" applyAlignment="1">
      <alignment horizontal="center" vertical="top"/>
    </xf>
    <xf numFmtId="3" fontId="0" fillId="0" borderId="0" xfId="0" applyNumberFormat="1"/>
    <xf numFmtId="165" fontId="0" fillId="0" borderId="4" xfId="1" applyNumberFormat="1" applyFont="1" applyFill="1" applyBorder="1" applyAlignment="1">
      <alignment horizontal="center" vertical="top"/>
    </xf>
    <xf numFmtId="166" fontId="0" fillId="0" borderId="0" xfId="0" applyNumberFormat="1"/>
    <xf numFmtId="1" fontId="0" fillId="0" borderId="2" xfId="1" applyNumberFormat="1" applyFont="1" applyBorder="1" applyAlignment="1">
      <alignment horizontal="center" vertical="top"/>
    </xf>
    <xf numFmtId="37" fontId="0" fillId="0" borderId="4" xfId="1" applyNumberFormat="1" applyFont="1" applyFill="1" applyBorder="1" applyAlignment="1">
      <alignment horizontal="center" vertical="top"/>
    </xf>
    <xf numFmtId="164" fontId="0" fillId="0" borderId="0" xfId="0" applyNumberFormat="1"/>
    <xf numFmtId="0" fontId="0" fillId="0" borderId="4" xfId="0" applyBorder="1"/>
    <xf numFmtId="165" fontId="0" fillId="0" borderId="4" xfId="1" applyNumberFormat="1" applyFont="1" applyFill="1" applyBorder="1" applyAlignment="1">
      <alignment horizontal="right"/>
    </xf>
    <xf numFmtId="165" fontId="0" fillId="0" borderId="4" xfId="1" applyNumberFormat="1" applyFont="1" applyFill="1" applyBorder="1" applyAlignment="1">
      <alignment horizontal="right" vertical="top"/>
    </xf>
    <xf numFmtId="37" fontId="0" fillId="0" borderId="0" xfId="0" applyNumberFormat="1"/>
    <xf numFmtId="37" fontId="0" fillId="0" borderId="4" xfId="1" applyNumberFormat="1" applyFont="1" applyFill="1" applyBorder="1" applyAlignment="1">
      <alignment horizontal="right"/>
    </xf>
    <xf numFmtId="165" fontId="0" fillId="0" borderId="0" xfId="0" applyNumberFormat="1"/>
    <xf numFmtId="0" fontId="0" fillId="0" borderId="4" xfId="0" applyBorder="1" applyAlignment="1">
      <alignment horizontal="center" vertical="top"/>
    </xf>
    <xf numFmtId="164" fontId="0" fillId="0" borderId="0" xfId="1" applyFont="1"/>
    <xf numFmtId="0" fontId="0" fillId="3" borderId="2" xfId="0" applyFill="1" applyBorder="1" applyAlignment="1">
      <alignment horizontal="center" vertical="top"/>
    </xf>
    <xf numFmtId="165" fontId="0" fillId="0" borderId="0" xfId="0" applyNumberFormat="1" applyAlignment="1">
      <alignment vertical="top"/>
    </xf>
    <xf numFmtId="0" fontId="0" fillId="3" borderId="1" xfId="0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164" fontId="0" fillId="3" borderId="1" xfId="1" applyFont="1" applyFill="1" applyBorder="1" applyAlignment="1">
      <alignment vertical="top"/>
    </xf>
    <xf numFmtId="164" fontId="0" fillId="3" borderId="1" xfId="1" quotePrefix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/>
    <xf numFmtId="165" fontId="0" fillId="3" borderId="1" xfId="1" quotePrefix="1" applyNumberFormat="1" applyFont="1" applyFill="1" applyBorder="1" applyAlignment="1">
      <alignment vertical="top" wrapText="1"/>
    </xf>
    <xf numFmtId="165" fontId="0" fillId="3" borderId="1" xfId="1" quotePrefix="1" applyNumberFormat="1" applyFont="1" applyFill="1" applyBorder="1" applyAlignment="1">
      <alignment horizontal="center" vertical="top" wrapText="1"/>
    </xf>
    <xf numFmtId="167" fontId="0" fillId="0" borderId="0" xfId="0" applyNumberFormat="1" applyAlignment="1">
      <alignment vertical="top"/>
    </xf>
    <xf numFmtId="0" fontId="0" fillId="3" borderId="1" xfId="0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37" fontId="0" fillId="3" borderId="1" xfId="1" applyNumberFormat="1" applyFont="1" applyFill="1" applyBorder="1" applyAlignment="1">
      <alignment horizontal="center" vertical="top"/>
    </xf>
    <xf numFmtId="1" fontId="0" fillId="3" borderId="1" xfId="1" applyNumberFormat="1" applyFont="1" applyFill="1" applyBorder="1" applyAlignment="1">
      <alignment horizontal="center" vertical="top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166894</xdr:colOff>
      <xdr:row>6</xdr:row>
      <xdr:rowOff>37763</xdr:rowOff>
    </xdr:from>
    <xdr:to>
      <xdr:col>16</xdr:col>
      <xdr:colOff>442394</xdr:colOff>
      <xdr:row>6</xdr:row>
      <xdr:rowOff>1024940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83A8F-FFD6-4197-82C1-B7AD15C6D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1694" y="1339513"/>
          <a:ext cx="3647350" cy="987177"/>
        </a:xfrm>
        <a:prstGeom prst="rect">
          <a:avLst/>
        </a:prstGeom>
      </xdr:spPr>
    </xdr:pic>
    <xdr:clientData/>
  </xdr:twoCellAnchor>
  <xdr:twoCellAnchor>
    <xdr:from>
      <xdr:col>1</xdr:col>
      <xdr:colOff>234950</xdr:colOff>
      <xdr:row>41</xdr:row>
      <xdr:rowOff>0</xdr:rowOff>
    </xdr:from>
    <xdr:to>
      <xdr:col>5</xdr:col>
      <xdr:colOff>514350</xdr:colOff>
      <xdr:row>44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901A9B9-02EE-49CA-AD9E-D68810F22DD0}"/>
            </a:ext>
          </a:extLst>
        </xdr:cNvPr>
        <xdr:cNvGrpSpPr/>
      </xdr:nvGrpSpPr>
      <xdr:grpSpPr>
        <a:xfrm>
          <a:off x="635000" y="16535400"/>
          <a:ext cx="6102350" cy="552450"/>
          <a:chOff x="652447" y="9779000"/>
          <a:chExt cx="3462353" cy="673100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E0E19AF3-2475-2587-07D1-D62E65F71715}"/>
              </a:ext>
            </a:extLst>
          </xdr:cNvPr>
          <xdr:cNvSpPr txBox="1"/>
        </xdr:nvSpPr>
        <xdr:spPr>
          <a:xfrm>
            <a:off x="652447" y="9910525"/>
            <a:ext cx="122253" cy="192325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ID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AB982A56-990C-657B-BB41-CC2B5EF4D666}"/>
              </a:ext>
            </a:extLst>
          </xdr:cNvPr>
          <xdr:cNvSpPr txBox="1"/>
        </xdr:nvSpPr>
        <xdr:spPr>
          <a:xfrm>
            <a:off x="812800" y="9779000"/>
            <a:ext cx="3302000" cy="673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D" sz="1100"/>
              <a:t>SALINAN KEPUTUSAN GUBERNUR KALIMANTAN TIMUR NOMOR  100.3.3.1/ K.426 / 2025, TENTANG</a:t>
            </a:r>
          </a:p>
          <a:p>
            <a:r>
              <a:rPr lang="en-ID" sz="1100"/>
              <a:t>PENETAPAN DAFTAR DATA TAHUN 2025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8D37-3837-473E-BE04-47187693872D}">
  <dimension ref="B3:Q39"/>
  <sheetViews>
    <sheetView showGridLines="0" tabSelected="1" topLeftCell="B31" workbookViewId="0">
      <selection activeCell="I39" sqref="I39"/>
    </sheetView>
  </sheetViews>
  <sheetFormatPr defaultRowHeight="14.5" x14ac:dyDescent="0.35"/>
  <cols>
    <col min="1" max="1" width="5.7265625" customWidth="1"/>
    <col min="3" max="3" width="13.36328125" bestFit="1" customWidth="1"/>
    <col min="4" max="4" width="50.6328125" customWidth="1"/>
    <col min="5" max="7" width="10.6328125" customWidth="1"/>
    <col min="8" max="9" width="13.6328125" customWidth="1"/>
    <col min="10" max="10" width="16.36328125" customWidth="1"/>
    <col min="11" max="11" width="18.6328125" customWidth="1"/>
    <col min="13" max="14" width="11.08984375" bestFit="1" customWidth="1"/>
    <col min="15" max="15" width="11.36328125" bestFit="1" customWidth="1"/>
    <col min="16" max="16" width="14.7265625" bestFit="1" customWidth="1"/>
  </cols>
  <sheetData>
    <row r="3" spans="2:17" x14ac:dyDescent="0.35">
      <c r="B3" s="61" t="s">
        <v>21</v>
      </c>
      <c r="C3" s="61"/>
      <c r="D3" s="61"/>
      <c r="E3" s="61"/>
      <c r="F3" s="61"/>
      <c r="G3" s="61"/>
      <c r="H3" s="61"/>
      <c r="I3" s="61"/>
      <c r="J3" s="61"/>
      <c r="K3" s="61"/>
    </row>
    <row r="4" spans="2:17" x14ac:dyDescent="0.35">
      <c r="B4" s="61" t="s">
        <v>39</v>
      </c>
      <c r="C4" s="61"/>
      <c r="D4" s="61"/>
      <c r="E4" s="61"/>
      <c r="F4" s="61"/>
      <c r="G4" s="61"/>
      <c r="H4" s="61"/>
      <c r="I4" s="61"/>
      <c r="J4" s="61"/>
      <c r="K4" s="61"/>
    </row>
    <row r="6" spans="2:17" ht="30" customHeight="1" x14ac:dyDescent="0.35">
      <c r="B6" s="8" t="s">
        <v>0</v>
      </c>
      <c r="C6" s="8" t="s">
        <v>83</v>
      </c>
      <c r="D6" s="8" t="s">
        <v>84</v>
      </c>
      <c r="E6" s="8">
        <v>2021</v>
      </c>
      <c r="F6" s="8">
        <v>2022</v>
      </c>
      <c r="G6" s="8">
        <v>2023</v>
      </c>
      <c r="H6" s="18">
        <v>2024</v>
      </c>
      <c r="I6" s="18">
        <v>2025</v>
      </c>
      <c r="J6" s="8" t="s">
        <v>2</v>
      </c>
      <c r="K6" s="8" t="s">
        <v>3</v>
      </c>
      <c r="L6" s="27"/>
    </row>
    <row r="7" spans="2:17" ht="101.5" x14ac:dyDescent="0.35">
      <c r="B7" s="37">
        <v>1</v>
      </c>
      <c r="C7" s="37">
        <v>6400</v>
      </c>
      <c r="D7" s="46" t="s">
        <v>6</v>
      </c>
      <c r="E7" s="47">
        <v>153.28</v>
      </c>
      <c r="F7" s="47">
        <v>146.66999999999999</v>
      </c>
      <c r="G7" s="47">
        <v>144.43</v>
      </c>
      <c r="H7" s="47">
        <v>136.11000000000001</v>
      </c>
      <c r="I7" s="47">
        <v>117.73</v>
      </c>
      <c r="J7" s="37" t="s">
        <v>7</v>
      </c>
      <c r="K7" s="41" t="s">
        <v>82</v>
      </c>
    </row>
    <row r="8" spans="2:17" ht="46.5" customHeight="1" x14ac:dyDescent="0.35">
      <c r="B8" s="37">
        <f>B7+1</f>
        <v>2</v>
      </c>
      <c r="C8" s="37">
        <v>6400</v>
      </c>
      <c r="D8" s="48" t="s">
        <v>8</v>
      </c>
      <c r="E8" s="37">
        <v>0.33</v>
      </c>
      <c r="F8" s="47">
        <v>0.433</v>
      </c>
      <c r="G8" s="47">
        <v>0.45400000000000001</v>
      </c>
      <c r="H8" s="47">
        <v>0.53</v>
      </c>
      <c r="I8" s="47">
        <v>0.56999999999999995</v>
      </c>
      <c r="J8" s="37" t="s">
        <v>7</v>
      </c>
      <c r="K8" s="41" t="s">
        <v>82</v>
      </c>
    </row>
    <row r="9" spans="2:17" x14ac:dyDescent="0.35">
      <c r="B9" s="49">
        <f t="shared" ref="B9:B17" si="0">B8+1</f>
        <v>3</v>
      </c>
      <c r="C9" s="49">
        <v>6400</v>
      </c>
      <c r="D9" s="50" t="s">
        <v>9</v>
      </c>
      <c r="E9" s="49">
        <v>7</v>
      </c>
      <c r="F9" s="49">
        <v>51</v>
      </c>
      <c r="G9" s="49">
        <v>22</v>
      </c>
      <c r="H9" s="49">
        <v>52</v>
      </c>
      <c r="I9" s="49">
        <v>59</v>
      </c>
      <c r="J9" s="49" t="s">
        <v>18</v>
      </c>
      <c r="K9" s="51"/>
      <c r="M9" s="33"/>
      <c r="N9" s="33"/>
      <c r="P9" s="34"/>
    </row>
    <row r="10" spans="2:17" x14ac:dyDescent="0.35">
      <c r="B10" s="49">
        <f t="shared" si="0"/>
        <v>4</v>
      </c>
      <c r="C10" s="49">
        <v>6400</v>
      </c>
      <c r="D10" s="42" t="s">
        <v>10</v>
      </c>
      <c r="E10" s="52"/>
      <c r="F10" s="52"/>
      <c r="G10" s="52"/>
      <c r="H10" s="52"/>
      <c r="I10" s="52"/>
      <c r="J10" s="49" t="s">
        <v>18</v>
      </c>
      <c r="K10" s="50" t="s">
        <v>19</v>
      </c>
      <c r="N10" t="s">
        <v>32</v>
      </c>
    </row>
    <row r="11" spans="2:17" x14ac:dyDescent="0.35">
      <c r="B11" s="49">
        <f t="shared" si="0"/>
        <v>5</v>
      </c>
      <c r="C11" s="49">
        <v>6400</v>
      </c>
      <c r="D11" s="50" t="s">
        <v>11</v>
      </c>
      <c r="E11" s="49">
        <v>219</v>
      </c>
      <c r="F11" s="49">
        <v>11</v>
      </c>
      <c r="G11" s="49">
        <v>5</v>
      </c>
      <c r="H11" s="49">
        <v>17</v>
      </c>
      <c r="I11" s="49">
        <v>38</v>
      </c>
      <c r="J11" s="49" t="s">
        <v>18</v>
      </c>
      <c r="K11" s="51"/>
      <c r="N11" s="28">
        <v>4161756</v>
      </c>
      <c r="P11" s="21">
        <v>4045858</v>
      </c>
    </row>
    <row r="12" spans="2:17" x14ac:dyDescent="0.35">
      <c r="B12" s="53">
        <f t="shared" si="0"/>
        <v>6</v>
      </c>
      <c r="C12" s="49">
        <v>6400</v>
      </c>
      <c r="D12" s="42" t="s">
        <v>12</v>
      </c>
      <c r="E12" s="52"/>
      <c r="F12" s="52"/>
      <c r="G12" s="52"/>
      <c r="H12" s="52"/>
      <c r="I12" s="52"/>
      <c r="J12" s="49" t="s">
        <v>18</v>
      </c>
      <c r="K12" s="50" t="s">
        <v>19</v>
      </c>
      <c r="N12" s="21">
        <v>4267600</v>
      </c>
      <c r="O12" t="s">
        <v>33</v>
      </c>
    </row>
    <row r="13" spans="2:17" ht="58" x14ac:dyDescent="0.35">
      <c r="B13" s="37">
        <f t="shared" si="0"/>
        <v>7</v>
      </c>
      <c r="C13" s="37">
        <v>6400</v>
      </c>
      <c r="D13" s="41" t="s">
        <v>13</v>
      </c>
      <c r="E13" s="54">
        <v>121.87544807150026</v>
      </c>
      <c r="F13" s="54">
        <v>9.7925650584027562</v>
      </c>
      <c r="G13" s="54">
        <v>1.8519617856564801</v>
      </c>
      <c r="H13" s="55">
        <v>2</v>
      </c>
      <c r="I13" s="54">
        <v>2</v>
      </c>
      <c r="J13" s="37" t="s">
        <v>4</v>
      </c>
      <c r="K13" s="56" t="s">
        <v>41</v>
      </c>
      <c r="N13" s="29">
        <v>100000</v>
      </c>
    </row>
    <row r="14" spans="2:17" ht="43.5" x14ac:dyDescent="0.35">
      <c r="B14" s="37">
        <f t="shared" si="0"/>
        <v>8</v>
      </c>
      <c r="C14" s="37">
        <v>6400</v>
      </c>
      <c r="D14" s="41" t="s">
        <v>14</v>
      </c>
      <c r="E14" s="54">
        <v>3480.8531904768834</v>
      </c>
      <c r="F14" s="54">
        <v>0.71034150682714292</v>
      </c>
      <c r="G14" s="54">
        <v>718.18063274177109</v>
      </c>
      <c r="H14" s="54"/>
      <c r="I14" s="54">
        <v>0.98516107143234732</v>
      </c>
      <c r="J14" s="37" t="s">
        <v>4</v>
      </c>
      <c r="K14" s="56" t="s">
        <v>40</v>
      </c>
      <c r="L14" s="12"/>
      <c r="M14" s="30">
        <f>SUM(N14:N15)</f>
        <v>101</v>
      </c>
      <c r="N14" s="31">
        <v>79</v>
      </c>
      <c r="O14" t="s">
        <v>34</v>
      </c>
      <c r="P14">
        <v>60</v>
      </c>
      <c r="Q14">
        <f>SUM(P14:P17)</f>
        <v>71</v>
      </c>
    </row>
    <row r="15" spans="2:17" ht="29" x14ac:dyDescent="0.35">
      <c r="B15" s="49">
        <f t="shared" si="0"/>
        <v>9</v>
      </c>
      <c r="C15" s="49">
        <v>6400</v>
      </c>
      <c r="D15" s="57" t="s">
        <v>15</v>
      </c>
      <c r="E15" s="52"/>
      <c r="F15" s="52"/>
      <c r="G15" s="52"/>
      <c r="H15" s="52"/>
      <c r="I15" s="52"/>
      <c r="J15" s="49" t="s">
        <v>4</v>
      </c>
      <c r="K15" s="50" t="s">
        <v>19</v>
      </c>
      <c r="L15" s="45">
        <f>M15/N11*100000</f>
        <v>5.6867096268575626E-2</v>
      </c>
      <c r="M15" s="32">
        <f>M14/N12*100000</f>
        <v>2.3666697909832224</v>
      </c>
      <c r="N15">
        <v>22</v>
      </c>
      <c r="O15" t="s">
        <v>35</v>
      </c>
      <c r="P15">
        <v>11</v>
      </c>
    </row>
    <row r="16" spans="2:17" ht="29" x14ac:dyDescent="0.35">
      <c r="B16" s="49">
        <f t="shared" si="0"/>
        <v>10</v>
      </c>
      <c r="C16" s="49">
        <v>6400</v>
      </c>
      <c r="D16" s="57" t="s">
        <v>16</v>
      </c>
      <c r="E16" s="52"/>
      <c r="F16" s="52"/>
      <c r="G16" s="52"/>
      <c r="H16" s="52"/>
      <c r="I16" s="52"/>
      <c r="J16" s="49" t="s">
        <v>4</v>
      </c>
      <c r="K16" s="50" t="s">
        <v>19</v>
      </c>
      <c r="O16" t="s">
        <v>36</v>
      </c>
    </row>
    <row r="17" spans="2:16" ht="58" x14ac:dyDescent="0.35">
      <c r="B17" s="37">
        <f t="shared" si="0"/>
        <v>11</v>
      </c>
      <c r="C17" s="37">
        <v>6400</v>
      </c>
      <c r="D17" s="41" t="s">
        <v>17</v>
      </c>
      <c r="E17" s="54">
        <v>40</v>
      </c>
      <c r="F17" s="54">
        <v>40</v>
      </c>
      <c r="G17" s="54">
        <v>40</v>
      </c>
      <c r="H17" s="54">
        <v>60</v>
      </c>
      <c r="I17" s="54">
        <v>100</v>
      </c>
      <c r="J17" s="37" t="s">
        <v>5</v>
      </c>
      <c r="K17" s="56" t="s">
        <v>20</v>
      </c>
      <c r="M17" s="32">
        <f>N17/N11*100000</f>
        <v>1.39364249129454</v>
      </c>
      <c r="N17">
        <v>58</v>
      </c>
      <c r="O17" t="s">
        <v>37</v>
      </c>
    </row>
    <row r="18" spans="2:16" s="19" customFormat="1" ht="58" x14ac:dyDescent="0.35">
      <c r="B18" s="37">
        <v>83</v>
      </c>
      <c r="C18" s="37">
        <v>6400</v>
      </c>
      <c r="D18" s="38" t="s">
        <v>42</v>
      </c>
      <c r="E18" s="39"/>
      <c r="F18" s="39"/>
      <c r="G18" s="39"/>
      <c r="H18" s="39"/>
      <c r="I18" s="40" t="s">
        <v>45</v>
      </c>
      <c r="J18" s="38" t="s">
        <v>43</v>
      </c>
      <c r="K18" s="41" t="s">
        <v>46</v>
      </c>
      <c r="M18" s="36">
        <f>N18/N11*100000</f>
        <v>6.6798726306876235</v>
      </c>
      <c r="N18" s="19">
        <v>278</v>
      </c>
      <c r="O18" s="19" t="s">
        <v>38</v>
      </c>
      <c r="P18" s="19">
        <v>5899</v>
      </c>
    </row>
    <row r="19" spans="2:16" x14ac:dyDescent="0.35">
      <c r="B19" s="37">
        <v>85</v>
      </c>
      <c r="C19" s="37">
        <v>6400</v>
      </c>
      <c r="D19" s="38" t="s">
        <v>47</v>
      </c>
      <c r="E19" s="39"/>
      <c r="F19" s="39"/>
      <c r="G19" s="39"/>
      <c r="H19" s="39"/>
      <c r="I19" s="44">
        <v>79</v>
      </c>
      <c r="J19" s="38" t="s">
        <v>4</v>
      </c>
      <c r="K19" s="41"/>
    </row>
    <row r="20" spans="2:16" x14ac:dyDescent="0.35">
      <c r="B20" s="37">
        <v>86</v>
      </c>
      <c r="C20" s="37">
        <v>6400</v>
      </c>
      <c r="D20" s="38" t="s">
        <v>48</v>
      </c>
      <c r="E20" s="39"/>
      <c r="F20" s="39"/>
      <c r="G20" s="39"/>
      <c r="H20" s="39"/>
      <c r="I20" s="43">
        <v>278</v>
      </c>
      <c r="J20" s="38" t="s">
        <v>4</v>
      </c>
      <c r="K20" s="41"/>
    </row>
    <row r="21" spans="2:16" ht="26" x14ac:dyDescent="0.35">
      <c r="B21" s="37">
        <v>87</v>
      </c>
      <c r="C21" s="37">
        <v>6400</v>
      </c>
      <c r="D21" s="38" t="s">
        <v>49</v>
      </c>
      <c r="E21" s="39"/>
      <c r="F21" s="39"/>
      <c r="G21" s="39"/>
      <c r="H21" s="39"/>
      <c r="I21" s="43"/>
      <c r="J21" s="38"/>
      <c r="K21" s="41"/>
    </row>
    <row r="22" spans="2:16" x14ac:dyDescent="0.35">
      <c r="B22" s="37">
        <v>89</v>
      </c>
      <c r="C22" s="37">
        <v>6400</v>
      </c>
      <c r="D22" s="38" t="s">
        <v>50</v>
      </c>
      <c r="E22" s="39"/>
      <c r="F22" s="39"/>
      <c r="G22" s="39"/>
      <c r="H22" s="39"/>
      <c r="I22" s="43"/>
      <c r="J22" s="38" t="s">
        <v>5</v>
      </c>
      <c r="K22" s="41"/>
    </row>
    <row r="23" spans="2:16" ht="26" x14ac:dyDescent="0.35">
      <c r="B23" s="37">
        <v>90</v>
      </c>
      <c r="C23" s="37">
        <v>6400</v>
      </c>
      <c r="D23" s="38" t="s">
        <v>51</v>
      </c>
      <c r="E23" s="39"/>
      <c r="F23" s="39"/>
      <c r="G23" s="39"/>
      <c r="H23" s="39"/>
      <c r="I23" s="43"/>
      <c r="J23" s="38" t="s">
        <v>5</v>
      </c>
      <c r="K23" s="41"/>
    </row>
    <row r="24" spans="2:16" ht="26" x14ac:dyDescent="0.35">
      <c r="B24" s="37">
        <v>91</v>
      </c>
      <c r="C24" s="37">
        <v>6400</v>
      </c>
      <c r="D24" s="38" t="s">
        <v>52</v>
      </c>
      <c r="E24" s="39"/>
      <c r="F24" s="39"/>
      <c r="G24" s="39"/>
      <c r="H24" s="39"/>
      <c r="I24" s="43"/>
      <c r="J24" s="38" t="s">
        <v>53</v>
      </c>
      <c r="K24" s="41"/>
    </row>
    <row r="25" spans="2:16" x14ac:dyDescent="0.35">
      <c r="B25" s="37">
        <v>92</v>
      </c>
      <c r="C25" s="37">
        <v>6400</v>
      </c>
      <c r="D25" s="38" t="s">
        <v>54</v>
      </c>
      <c r="E25" s="39"/>
      <c r="F25" s="39"/>
      <c r="G25" s="39"/>
      <c r="H25" s="39"/>
      <c r="I25" s="43"/>
      <c r="J25" s="38" t="s">
        <v>55</v>
      </c>
      <c r="K25" s="41"/>
    </row>
    <row r="26" spans="2:16" ht="232" x14ac:dyDescent="0.35">
      <c r="B26" s="37">
        <v>93</v>
      </c>
      <c r="C26" s="37">
        <v>6400</v>
      </c>
      <c r="D26" s="38" t="s">
        <v>56</v>
      </c>
      <c r="E26" s="39"/>
      <c r="F26" s="39"/>
      <c r="G26" s="39"/>
      <c r="H26" s="39"/>
      <c r="I26" s="40" t="s">
        <v>62</v>
      </c>
      <c r="J26" s="38" t="s">
        <v>57</v>
      </c>
      <c r="K26" s="41" t="s">
        <v>63</v>
      </c>
    </row>
    <row r="27" spans="2:16" ht="26" x14ac:dyDescent="0.35">
      <c r="B27" s="37">
        <v>94</v>
      </c>
      <c r="C27" s="37">
        <v>6400</v>
      </c>
      <c r="D27" s="38" t="s">
        <v>58</v>
      </c>
      <c r="E27" s="39"/>
      <c r="F27" s="39"/>
      <c r="G27" s="39"/>
      <c r="H27" s="39"/>
      <c r="I27" s="40"/>
      <c r="J27" s="38" t="s">
        <v>59</v>
      </c>
      <c r="K27" s="41"/>
    </row>
    <row r="28" spans="2:16" ht="26" x14ac:dyDescent="0.35">
      <c r="B28" s="37">
        <v>95</v>
      </c>
      <c r="C28" s="37">
        <v>6400</v>
      </c>
      <c r="D28" s="38" t="s">
        <v>60</v>
      </c>
      <c r="E28" s="39"/>
      <c r="F28" s="39"/>
      <c r="G28" s="39"/>
      <c r="H28" s="39"/>
      <c r="I28" s="58">
        <v>1</v>
      </c>
      <c r="J28" s="38" t="s">
        <v>61</v>
      </c>
      <c r="K28" s="41"/>
    </row>
    <row r="29" spans="2:16" x14ac:dyDescent="0.35">
      <c r="B29" s="37">
        <v>98</v>
      </c>
      <c r="C29" s="37">
        <v>6400</v>
      </c>
      <c r="D29" s="38" t="s">
        <v>64</v>
      </c>
      <c r="E29" s="39"/>
      <c r="F29" s="39"/>
      <c r="G29" s="39"/>
      <c r="H29" s="39"/>
      <c r="I29" s="58">
        <v>0</v>
      </c>
      <c r="J29" s="38" t="s">
        <v>65</v>
      </c>
      <c r="K29" s="59"/>
    </row>
    <row r="30" spans="2:16" ht="26" x14ac:dyDescent="0.35">
      <c r="B30" s="37">
        <v>99</v>
      </c>
      <c r="C30" s="37">
        <v>6400</v>
      </c>
      <c r="D30" s="38" t="s">
        <v>66</v>
      </c>
      <c r="E30" s="39"/>
      <c r="F30" s="39"/>
      <c r="G30" s="39"/>
      <c r="H30" s="39"/>
      <c r="I30" s="58" t="s">
        <v>68</v>
      </c>
      <c r="J30" s="38" t="s">
        <v>67</v>
      </c>
      <c r="K30" s="59"/>
    </row>
    <row r="31" spans="2:16" ht="26" x14ac:dyDescent="0.35">
      <c r="B31" s="37">
        <v>100</v>
      </c>
      <c r="C31" s="37">
        <v>6400</v>
      </c>
      <c r="D31" s="38" t="s">
        <v>69</v>
      </c>
      <c r="E31" s="39"/>
      <c r="F31" s="39"/>
      <c r="G31" s="39"/>
      <c r="H31" s="39"/>
      <c r="I31" s="58">
        <v>1</v>
      </c>
      <c r="J31" s="38" t="s">
        <v>70</v>
      </c>
      <c r="K31" s="59"/>
    </row>
    <row r="32" spans="2:16" x14ac:dyDescent="0.35">
      <c r="B32" s="37">
        <v>101</v>
      </c>
      <c r="C32" s="37">
        <v>6400</v>
      </c>
      <c r="D32" s="38" t="s">
        <v>71</v>
      </c>
      <c r="E32" s="39"/>
      <c r="F32" s="39"/>
      <c r="G32" s="39"/>
      <c r="H32" s="39"/>
      <c r="I32" s="58">
        <v>2</v>
      </c>
      <c r="J32" s="38" t="s">
        <v>70</v>
      </c>
      <c r="K32" s="59"/>
    </row>
    <row r="33" spans="2:11" ht="52" x14ac:dyDescent="0.35">
      <c r="B33" s="37">
        <v>102</v>
      </c>
      <c r="C33" s="37">
        <v>6400</v>
      </c>
      <c r="D33" s="38" t="s">
        <v>72</v>
      </c>
      <c r="E33" s="39"/>
      <c r="F33" s="39"/>
      <c r="G33" s="39"/>
      <c r="H33" s="39"/>
      <c r="I33" s="60" t="s">
        <v>73</v>
      </c>
      <c r="J33" s="38"/>
      <c r="K33" s="59"/>
    </row>
    <row r="34" spans="2:11" x14ac:dyDescent="0.35">
      <c r="B34" s="37">
        <v>103</v>
      </c>
      <c r="C34" s="37">
        <v>6400</v>
      </c>
      <c r="D34" s="38" t="s">
        <v>74</v>
      </c>
      <c r="E34" s="39"/>
      <c r="F34" s="39"/>
      <c r="G34" s="39"/>
      <c r="H34" s="39"/>
      <c r="I34" s="60" t="s">
        <v>44</v>
      </c>
      <c r="J34" s="38" t="s">
        <v>18</v>
      </c>
      <c r="K34" s="59"/>
    </row>
    <row r="35" spans="2:11" ht="52" x14ac:dyDescent="0.35">
      <c r="B35" s="37">
        <v>104</v>
      </c>
      <c r="C35" s="37">
        <v>6400</v>
      </c>
      <c r="D35" s="38" t="s">
        <v>75</v>
      </c>
      <c r="E35" s="39"/>
      <c r="F35" s="39"/>
      <c r="G35" s="39"/>
      <c r="H35" s="39"/>
      <c r="I35" s="58">
        <v>1</v>
      </c>
      <c r="J35" s="38"/>
      <c r="K35" s="59"/>
    </row>
    <row r="36" spans="2:11" ht="26" x14ac:dyDescent="0.35">
      <c r="B36" s="37">
        <v>105</v>
      </c>
      <c r="C36" s="37">
        <v>6400</v>
      </c>
      <c r="D36" s="38" t="s">
        <v>76</v>
      </c>
      <c r="E36" s="39"/>
      <c r="F36" s="39"/>
      <c r="G36" s="39"/>
      <c r="H36" s="39"/>
      <c r="I36" s="58">
        <v>0</v>
      </c>
      <c r="J36" s="38"/>
      <c r="K36" s="59"/>
    </row>
    <row r="37" spans="2:11" x14ac:dyDescent="0.35">
      <c r="B37" s="37">
        <v>107</v>
      </c>
      <c r="C37" s="37">
        <v>6400</v>
      </c>
      <c r="D37" s="38" t="s">
        <v>77</v>
      </c>
      <c r="E37" s="39"/>
      <c r="F37" s="39"/>
      <c r="G37" s="39"/>
      <c r="H37" s="39"/>
      <c r="I37" s="58" t="s">
        <v>79</v>
      </c>
      <c r="J37" s="38" t="s">
        <v>4</v>
      </c>
      <c r="K37" s="59"/>
    </row>
    <row r="38" spans="2:11" x14ac:dyDescent="0.35">
      <c r="B38" s="37">
        <v>108</v>
      </c>
      <c r="C38" s="37">
        <v>6400</v>
      </c>
      <c r="D38" s="38" t="s">
        <v>78</v>
      </c>
      <c r="E38" s="39"/>
      <c r="F38" s="39"/>
      <c r="G38" s="39"/>
      <c r="H38" s="39"/>
      <c r="I38" s="58">
        <v>22</v>
      </c>
      <c r="J38" s="38" t="s">
        <v>4</v>
      </c>
      <c r="K38" s="59"/>
    </row>
    <row r="39" spans="2:11" x14ac:dyDescent="0.35">
      <c r="B39" s="35">
        <v>110</v>
      </c>
      <c r="C39" s="37">
        <v>6400</v>
      </c>
      <c r="D39" s="38" t="s">
        <v>80</v>
      </c>
      <c r="E39" s="38"/>
      <c r="F39" s="38"/>
      <c r="G39" s="38"/>
      <c r="H39" s="38"/>
      <c r="I39" s="58">
        <v>0</v>
      </c>
      <c r="J39" s="38" t="s">
        <v>81</v>
      </c>
      <c r="K39" s="38"/>
    </row>
  </sheetData>
  <mergeCells count="2">
    <mergeCell ref="B3:K3"/>
    <mergeCell ref="B4:K4"/>
  </mergeCells>
  <pageMargins left="0.7" right="0.7" top="0.75" bottom="0.75" header="0.3" footer="0.3"/>
  <pageSetup paperSize="5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FAB6-7A56-47D1-8FD2-CD3541F1F028}">
  <dimension ref="B3:O18"/>
  <sheetViews>
    <sheetView showGridLines="0" topLeftCell="I16" workbookViewId="0">
      <selection activeCell="L16" sqref="L16"/>
    </sheetView>
  </sheetViews>
  <sheetFormatPr defaultRowHeight="14.5" x14ac:dyDescent="0.35"/>
  <cols>
    <col min="1" max="1" width="5.7265625" customWidth="1"/>
    <col min="3" max="3" width="50.6328125" customWidth="1"/>
    <col min="4" max="4" width="16.36328125" customWidth="1"/>
    <col min="5" max="7" width="10.6328125" customWidth="1"/>
    <col min="8" max="9" width="13.6328125" customWidth="1"/>
    <col min="10" max="10" width="18.6328125" customWidth="1"/>
    <col min="12" max="13" width="11.08984375" bestFit="1" customWidth="1"/>
    <col min="14" max="14" width="11.36328125" bestFit="1" customWidth="1"/>
  </cols>
  <sheetData>
    <row r="3" spans="2:15" x14ac:dyDescent="0.35">
      <c r="B3" s="61" t="s">
        <v>21</v>
      </c>
      <c r="C3" s="61"/>
      <c r="D3" s="61"/>
      <c r="E3" s="61"/>
      <c r="F3" s="61"/>
      <c r="G3" s="61"/>
      <c r="H3" s="61"/>
      <c r="I3" s="61"/>
      <c r="J3" s="61"/>
    </row>
    <row r="4" spans="2:15" x14ac:dyDescent="0.35">
      <c r="B4" s="61" t="s">
        <v>22</v>
      </c>
      <c r="C4" s="61"/>
      <c r="D4" s="61"/>
      <c r="E4" s="61"/>
      <c r="F4" s="61"/>
      <c r="G4" s="61"/>
      <c r="H4" s="61"/>
      <c r="I4" s="61"/>
      <c r="J4" s="61"/>
    </row>
    <row r="6" spans="2:15" ht="30" customHeight="1" x14ac:dyDescent="0.35">
      <c r="B6" s="8" t="s">
        <v>0</v>
      </c>
      <c r="C6" s="8" t="s">
        <v>1</v>
      </c>
      <c r="D6" s="8" t="s">
        <v>2</v>
      </c>
      <c r="E6" s="8">
        <v>2021</v>
      </c>
      <c r="F6" s="8">
        <v>2022</v>
      </c>
      <c r="G6" s="8">
        <v>2023</v>
      </c>
      <c r="H6" s="18">
        <v>2024</v>
      </c>
      <c r="I6" s="18">
        <v>2025</v>
      </c>
      <c r="J6" s="8" t="s">
        <v>3</v>
      </c>
    </row>
    <row r="7" spans="2:15" ht="43.5" x14ac:dyDescent="0.35">
      <c r="B7" s="2">
        <v>1</v>
      </c>
      <c r="C7" s="16" t="s">
        <v>6</v>
      </c>
      <c r="D7" s="2" t="s">
        <v>7</v>
      </c>
      <c r="E7" s="13">
        <v>153.28</v>
      </c>
      <c r="F7" s="13">
        <v>146.66999999999999</v>
      </c>
      <c r="G7" s="13">
        <v>144.43</v>
      </c>
      <c r="H7" s="13">
        <v>136.11000000000001</v>
      </c>
      <c r="I7" s="13"/>
      <c r="J7" s="3" t="s">
        <v>31</v>
      </c>
    </row>
    <row r="8" spans="2:15" ht="46.5" customHeight="1" x14ac:dyDescent="0.35">
      <c r="B8" s="2">
        <f>B7+1</f>
        <v>2</v>
      </c>
      <c r="C8" s="17" t="s">
        <v>8</v>
      </c>
      <c r="D8" s="2" t="s">
        <v>7</v>
      </c>
      <c r="E8" s="2">
        <v>0.33</v>
      </c>
      <c r="F8" s="13">
        <v>0.433</v>
      </c>
      <c r="G8" s="13">
        <v>0.45400000000000001</v>
      </c>
      <c r="H8" s="13">
        <v>0.53</v>
      </c>
      <c r="I8" s="13"/>
      <c r="J8" s="3" t="s">
        <v>31</v>
      </c>
    </row>
    <row r="9" spans="2:15" ht="29" x14ac:dyDescent="0.35">
      <c r="B9" s="2">
        <f t="shared" ref="B9:B17" si="0">B8+1</f>
        <v>3</v>
      </c>
      <c r="C9" s="19" t="s">
        <v>9</v>
      </c>
      <c r="D9" s="2" t="s">
        <v>18</v>
      </c>
      <c r="E9" s="2">
        <v>7</v>
      </c>
      <c r="F9" s="2">
        <v>51</v>
      </c>
      <c r="G9" s="2">
        <v>22</v>
      </c>
      <c r="H9" s="2">
        <v>52</v>
      </c>
      <c r="I9" s="2">
        <v>42</v>
      </c>
      <c r="J9" s="3" t="s">
        <v>23</v>
      </c>
    </row>
    <row r="10" spans="2:15" x14ac:dyDescent="0.35">
      <c r="B10" s="2">
        <f t="shared" si="0"/>
        <v>4</v>
      </c>
      <c r="C10" t="s">
        <v>10</v>
      </c>
      <c r="D10" s="2" t="s">
        <v>18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0" t="s">
        <v>19</v>
      </c>
    </row>
    <row r="11" spans="2:15" ht="29" x14ac:dyDescent="0.35">
      <c r="B11" s="2">
        <f t="shared" si="0"/>
        <v>5</v>
      </c>
      <c r="C11" s="19" t="s">
        <v>11</v>
      </c>
      <c r="D11" s="2" t="s">
        <v>18</v>
      </c>
      <c r="E11" s="2">
        <v>219</v>
      </c>
      <c r="F11" s="2">
        <v>11</v>
      </c>
      <c r="G11" s="2">
        <v>5</v>
      </c>
      <c r="H11" s="2">
        <v>17</v>
      </c>
      <c r="I11" s="2">
        <v>33</v>
      </c>
      <c r="J11" s="3" t="s">
        <v>23</v>
      </c>
      <c r="L11" s="2">
        <v>2025</v>
      </c>
      <c r="N11" s="19">
        <v>2024</v>
      </c>
    </row>
    <row r="12" spans="2:15" x14ac:dyDescent="0.35">
      <c r="B12" s="1">
        <f t="shared" si="0"/>
        <v>6</v>
      </c>
      <c r="C12" t="s">
        <v>12</v>
      </c>
      <c r="D12" s="2" t="s">
        <v>18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0" t="s">
        <v>19</v>
      </c>
      <c r="K12" t="s">
        <v>24</v>
      </c>
      <c r="L12" s="20">
        <v>41</v>
      </c>
      <c r="M12" s="23">
        <f>L12+L13</f>
        <v>49</v>
      </c>
      <c r="N12">
        <v>60</v>
      </c>
      <c r="O12" s="23">
        <f>N12+N13</f>
        <v>71</v>
      </c>
    </row>
    <row r="13" spans="2:15" ht="58" x14ac:dyDescent="0.35">
      <c r="B13" s="2">
        <f t="shared" si="0"/>
        <v>7</v>
      </c>
      <c r="C13" s="15" t="s">
        <v>13</v>
      </c>
      <c r="D13" s="2" t="s">
        <v>4</v>
      </c>
      <c r="E13" s="9">
        <v>121.87544807150026</v>
      </c>
      <c r="F13" s="9">
        <v>9.7925650584027562</v>
      </c>
      <c r="G13" s="9">
        <v>1.8519617856564801</v>
      </c>
      <c r="H13" s="24">
        <f>(O12/N14)*100000</f>
        <v>1.7548811648851739</v>
      </c>
      <c r="I13" s="9">
        <f>(M12/L14)*100000</f>
        <v>1.1773876219557322</v>
      </c>
      <c r="J13" s="14" t="s">
        <v>28</v>
      </c>
      <c r="K13" t="s">
        <v>25</v>
      </c>
      <c r="L13">
        <v>8</v>
      </c>
      <c r="N13">
        <v>11</v>
      </c>
    </row>
    <row r="14" spans="2:15" ht="58" x14ac:dyDescent="0.35">
      <c r="B14" s="2">
        <f t="shared" si="0"/>
        <v>8</v>
      </c>
      <c r="C14" s="15" t="s">
        <v>14</v>
      </c>
      <c r="D14" s="2" t="s">
        <v>4</v>
      </c>
      <c r="E14" s="9">
        <v>3480.8531904768834</v>
      </c>
      <c r="F14" s="9">
        <v>0.71034150682714292</v>
      </c>
      <c r="G14" s="9">
        <v>718.18063274177109</v>
      </c>
      <c r="H14" s="9"/>
      <c r="I14" s="9">
        <f>(L16/L14)*L15</f>
        <v>0.98516107143234732</v>
      </c>
      <c r="J14" s="14" t="s">
        <v>28</v>
      </c>
      <c r="K14" s="12" t="s">
        <v>26</v>
      </c>
      <c r="L14" s="21">
        <v>4161756</v>
      </c>
      <c r="N14" s="21">
        <v>4045858</v>
      </c>
    </row>
    <row r="15" spans="2:15" ht="29" x14ac:dyDescent="0.35">
      <c r="B15" s="2">
        <f t="shared" si="0"/>
        <v>9</v>
      </c>
      <c r="C15" s="12" t="s">
        <v>15</v>
      </c>
      <c r="D15" s="2" t="s">
        <v>4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0" t="s">
        <v>19</v>
      </c>
      <c r="K15" s="19" t="s">
        <v>27</v>
      </c>
      <c r="L15" s="22">
        <v>100000</v>
      </c>
      <c r="N15" s="22">
        <v>100000</v>
      </c>
    </row>
    <row r="16" spans="2:15" ht="29" x14ac:dyDescent="0.35">
      <c r="B16" s="2">
        <f t="shared" si="0"/>
        <v>10</v>
      </c>
      <c r="C16" s="12" t="s">
        <v>16</v>
      </c>
      <c r="D16" s="2" t="s">
        <v>4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0" t="s">
        <v>19</v>
      </c>
      <c r="K16" t="s">
        <v>29</v>
      </c>
      <c r="L16" s="20">
        <v>41</v>
      </c>
      <c r="M16" s="26">
        <f>SUM(L16:L17)</f>
        <v>146728</v>
      </c>
    </row>
    <row r="17" spans="2:12" ht="58" x14ac:dyDescent="0.35">
      <c r="B17" s="2">
        <f t="shared" si="0"/>
        <v>11</v>
      </c>
      <c r="C17" s="15" t="s">
        <v>17</v>
      </c>
      <c r="D17" s="2" t="s">
        <v>5</v>
      </c>
      <c r="E17" s="9">
        <v>40</v>
      </c>
      <c r="F17" s="9">
        <v>40</v>
      </c>
      <c r="G17" s="9">
        <v>40</v>
      </c>
      <c r="H17" s="9">
        <v>60</v>
      </c>
      <c r="I17" s="9">
        <v>60</v>
      </c>
      <c r="J17" s="14" t="s">
        <v>20</v>
      </c>
      <c r="K17" t="s">
        <v>30</v>
      </c>
      <c r="L17" s="25">
        <v>146687</v>
      </c>
    </row>
    <row r="18" spans="2:12" x14ac:dyDescent="0.35">
      <c r="B18" s="4"/>
      <c r="C18" s="5"/>
      <c r="D18" s="4"/>
      <c r="E18" s="6"/>
      <c r="F18" s="6"/>
      <c r="G18" s="6"/>
      <c r="H18" s="6"/>
      <c r="I18" s="6"/>
      <c r="J18" s="7"/>
    </row>
  </sheetData>
  <mergeCells count="2">
    <mergeCell ref="B3:J3"/>
    <mergeCell ref="B4:J4"/>
  </mergeCells>
  <pageMargins left="0.7" right="0.7" top="0.75" bottom="0.75" header="0.3" footer="0.3"/>
  <pageSetup paperSize="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Prioritas</vt:lpstr>
      <vt:lpstr>Prioritas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asus249B01@outlook.com</dc:creator>
  <cp:lastModifiedBy>joehanwahyudi81@gmail.com</cp:lastModifiedBy>
  <dcterms:created xsi:type="dcterms:W3CDTF">2024-02-17T10:41:00Z</dcterms:created>
  <dcterms:modified xsi:type="dcterms:W3CDTF">2026-05-15T15:10:48Z</dcterms:modified>
</cp:coreProperties>
</file>