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user\Documents\"/>
    </mc:Choice>
  </mc:AlternateContent>
  <xr:revisionPtr revIDLastSave="0" documentId="13_ncr:1_{187ED2C2-F662-4A2E-A571-172465C0DE42}" xr6:coauthVersionLast="47" xr6:coauthVersionMax="47" xr10:uidLastSave="{00000000-0000-0000-0000-000000000000}"/>
  <bookViews>
    <workbookView xWindow="-110" yWindow="-110" windowWidth="25820" windowHeight="15500" xr2:uid="{063BE510-44CB-4AAF-8ECD-CB577AD5CB7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9" i="1" l="1"/>
  <c r="C109" i="1"/>
  <c r="D118" i="1"/>
  <c r="C118" i="1"/>
  <c r="D116" i="1"/>
  <c r="C116" i="1"/>
  <c r="D115" i="1"/>
  <c r="C115" i="1"/>
  <c r="D114" i="1"/>
  <c r="C114" i="1"/>
  <c r="D102" i="1"/>
  <c r="C102" i="1"/>
  <c r="D64" i="1"/>
  <c r="C64" i="1"/>
</calcChain>
</file>

<file path=xl/sharedStrings.xml><?xml version="1.0" encoding="utf-8"?>
<sst xmlns="http://schemas.openxmlformats.org/spreadsheetml/2006/main" count="169" uniqueCount="147">
  <si>
    <t>Keterangan</t>
  </si>
  <si>
    <t>Indeks Pemenuhan Hak Anak (IPHA)</t>
  </si>
  <si>
    <t>Indeks Pemberdayaan Gender (IDG)</t>
  </si>
  <si>
    <t>Kode Referensi</t>
  </si>
  <si>
    <t>Daftar Data</t>
  </si>
  <si>
    <t>Persentase Anggaran Responsif Gender</t>
  </si>
  <si>
    <t>Angka Fertilitas Spesifik Umur/Age-specific Fertilty Rate (ASFR)</t>
  </si>
  <si>
    <t>Angka Fertilitas Total/ Total Fertility Rate (TFR)</t>
  </si>
  <si>
    <t>Indeks Kebahagiaan Pembangunan Keluarga</t>
  </si>
  <si>
    <t>Indeks Kemandirian Pembangunan Keluarga</t>
  </si>
  <si>
    <t>Indeks Ketenteraman Pembangunan Keluarga</t>
  </si>
  <si>
    <t>Indeks Pembangunan Keluarga (iBangga)</t>
  </si>
  <si>
    <t>Indeks pengasuhan keluarga yang memiliki remaja</t>
  </si>
  <si>
    <t>Jumlah keluarga sasaran Pemberdayaan Kelompok Bina Keluarga Lansia (BKL)</t>
  </si>
  <si>
    <t>Jumlah keluarga yg menjadi anggota BKL (Bina Keluarga Lansia )</t>
  </si>
  <si>
    <t>Jumlah Pusat Pelayanan Keluarga Sejahtera (Satyagatra) yang ada</t>
  </si>
  <si>
    <t>Jumlah Pusat Pelayanan Keluarga Sejahtera (Satyagatra) yang melaporkan minimal 6x setahun</t>
  </si>
  <si>
    <t>Persentase Pusat Pelayanan Keluarga Sejahtera yang terjangkau</t>
  </si>
  <si>
    <t>Jumlah perempuan usia 15-64 tahun yang mengalami kekerasan fisik atau seksual oleh selain pasangan di ruang publik dalam 12 bulan terakhir</t>
  </si>
  <si>
    <t>Jumlah perempuan usia 15-64 tahun yang mengalami kekerasan fisik dan/atau seksual dalam 12 bulan terakhir</t>
  </si>
  <si>
    <t>Jumlah rumah tangga yang memiliki anak umur 1-17 tahun yang mengalami hukuman fisik dan/atau agresi psikologis</t>
  </si>
  <si>
    <t>Persentase anak korban kekerasan yang mendapatkan layanan komprehensif</t>
  </si>
  <si>
    <t>Persentase anak usia 13-17 tahun yang mendapatkan perlakuan tidak layak dari orang tua dan kerabat lainnya dalam 12 bulan terakhir</t>
  </si>
  <si>
    <t>Persentase Kebutuhan Keluarga Berencana (KB) yang Tidak Terpenuhi/ Unmet Need Keluarga Berencana</t>
  </si>
  <si>
    <t>Persentase Keluarga Berencana (KB) Pasca Persalinan</t>
  </si>
  <si>
    <t>Persentase Keterwakilan Perempuan di (a) parlemen tingkat pusat dan (b) pemerintah daerah</t>
  </si>
  <si>
    <t>Persentase Keterwakilan Perempuan di Lembaga Legislatif</t>
  </si>
  <si>
    <t>Persentase Keterwakilan Perempuan Sebagai Pengambilan Keputusan di Lembaga Eksekutif</t>
  </si>
  <si>
    <t>Persentase Perempuan Dewasa dan Anak Perempuan Berumur 15—64 Tahun yang Mengalami Kekerasan Seksual oleh Orang Lain Selain Pasangan</t>
  </si>
  <si>
    <t>Persentase Perempuan di Jabatan Tinggi Pratama dan Madya</t>
  </si>
  <si>
    <t>Persentase Perempuan Kepala Desa</t>
  </si>
  <si>
    <t>Persentase perempuan korban kekerasan (termasuk TPPO) yang mendapat layanan komprehensif</t>
  </si>
  <si>
    <t>Persentase Perempuan yang Berada di Posisi Manajerial</t>
  </si>
  <si>
    <t>Persentase peserta Keluarga Berencana (KB) aktif metode Kontrasepsi Jangka Panjang (MKJP)</t>
  </si>
  <si>
    <t>Persentase Tempat Penitipan Anak (TPA) yang menerima pendampingan pengasuhan</t>
  </si>
  <si>
    <t>Prevalensi anak usia 13-17 tahun korban kekerasan dalam rumah tangga (KDRT) pada 12 bulan terakhir</t>
  </si>
  <si>
    <t>Prevalensi anak usia 13-17 tahun yang mengalami kekerasan emosional dalam 12 bulan terakhir</t>
  </si>
  <si>
    <t>Prevalensi anak usia 13-17 tahun yang mengalami kekerasan seksual kontak dalam 12 bulan terakhir</t>
  </si>
  <si>
    <t>Prevalensi anak usia 13-17 tahun yang mengalami kekerasan seksual non-kontak dalam 12 bulan terakhir</t>
  </si>
  <si>
    <t>Prevalensi anak usia 13-17 tahun yang mengalami salah satu bentuk kekerasan fisik, emosional atau seksual dalam 12 bulan terakhir</t>
  </si>
  <si>
    <t>Prevalensi anak usia 13-17 tahun yang pernah mengalami kekerasan sepanjang hidupnya</t>
  </si>
  <si>
    <t>Prevalensi Kekerasan Terhadap Perempuan</t>
  </si>
  <si>
    <t>Prevalensi Kekerasan Terhadap Perempuan (KTP) di ruang publik dalam 12 bulan terakhir</t>
  </si>
  <si>
    <t>Prevalensi perempuan korban kekerasan dalam rumah tangga (KDRT) dalam 12 bulan terakhir</t>
  </si>
  <si>
    <t>Proporsi anak usia 13-17 tahun yang mengalami kekerasan dan memperoleh layanan</t>
  </si>
  <si>
    <t>Proporsi perempuan dewasa dan anak perempuan (umur 15-64 tahun) mengalami kekerasan (fisik, seksual, atau emosional) oleh pasangan atau mantan pasangan dalam 12 bulan terakhir</t>
  </si>
  <si>
    <t>Proporsi perempuan usia reproduksi (15-49 tahun) yang memiliki kebutuhan keluarga berencana terpenuhi menurut metode kontrasepsi modern</t>
  </si>
  <si>
    <t>Proporsi rumah tangga yang memiliki anak umur 1-17 tahun yang mengalami hukuman fisik dan/atau agresi psikologis dari pengasuh dalam setahun terakhir</t>
  </si>
  <si>
    <t>Presentase Anak Korban Eksploitasi</t>
  </si>
  <si>
    <t>Prosentase Anak Korban Kekerasan</t>
  </si>
  <si>
    <t>Prosentase Anak Korban Napza</t>
  </si>
  <si>
    <t>Rasio Kewirausahaan Perempuan</t>
  </si>
  <si>
    <t>Rasio Tingkat Partisipasi Angkatan Kerja (TPAK) pemuda perempuan terhadap laki-laki</t>
  </si>
  <si>
    <t>Tingkat Partisipasi Angkatan Kerja (TPAK) Perempuan</t>
  </si>
  <si>
    <t>Total anak usia 13-17 tahun</t>
  </si>
  <si>
    <t>Total Angkatan Kerja Perempuan</t>
  </si>
  <si>
    <t>TPAK Pemuda Perempuan</t>
  </si>
  <si>
    <t>Angka Prevalensi Kontraseptif Modern pada Kelompok Perempuan Usia Reproduksi</t>
  </si>
  <si>
    <t>Indeks Pengasuhan Anak Usia Dini</t>
  </si>
  <si>
    <t>Indeks Perlindungan Anak (IPA)</t>
  </si>
  <si>
    <t>Indeks Perlindungan Khusus Anak (IPKA)</t>
  </si>
  <si>
    <t>Jumlah anak korban kekerasan yang memerlukan perlindungan khusus yang dilayani Kementerian PPPA dan lembaga layanan PPA di daerah secara keseluruhan di tahun berjalan, baik yang sudah mendapatkan layanan secara tuntas maupun yang belum tuntas</t>
  </si>
  <si>
    <t>Jumlah anak korban kekerasan yang memerlukan perlindungan khusus yang mendapatkan layanan komprehensif di tahun berjalan berdasarkan data SAPA Anak dan SIMFONI PPA</t>
  </si>
  <si>
    <t>Jumlah anak laki-laki umur 13–17 tahun yang mengalami kekerasan (JALK)</t>
  </si>
  <si>
    <t>Jumlah anak laki-laki/perempuan umur 13-17 tahun yang mengalami setidaknya satu bentuk kekerasan dalam 12 bulan terakhir</t>
  </si>
  <si>
    <t>Jumlah Perempuan Korban Kekerasan (termasuk TPPO) yang dilaporkan melalui SIMFONI PPA</t>
  </si>
  <si>
    <t>Kekerasan Dalam Rumah Tangga (KDRT)</t>
  </si>
  <si>
    <t>Rasio KDRT</t>
  </si>
  <si>
    <t>Jumlah Kasus Kekerasan Perempuan dan Anak</t>
  </si>
  <si>
    <t>Jumlah Pengaduan Perlindungan Perempuan dan Anak</t>
  </si>
  <si>
    <t>Partisipasi Angkatan Kerja Perempuan</t>
  </si>
  <si>
    <t>Persentase keterwakilan perempuan sebagai pengambilan keputusan di lembaga eksekutif (Eselon I dan II)</t>
  </si>
  <si>
    <t>Prevalensi kekerasan terhadap anak perempuan.</t>
  </si>
  <si>
    <t>Proporsi perempuan dewasa dan anak perempuan (umur 15-64 tahun) mengalami kekerasan seksual oleh orang lain selain pasangan dalam 12 bulan terakhir.</t>
  </si>
  <si>
    <t>Persentase korban kekerasan terhadap perempuan yang mendapat layanan komprehensif</t>
  </si>
  <si>
    <t>Persentase keterwakilan perempuan di Persentase Keterwakilan Perempuan di Dewan Perwakilan Rakyat (DPR) pusat.</t>
  </si>
  <si>
    <t>Persentase keterwakilan perempuan di Dewan Perwakilan Rakyat Daerah (DPRD) Provinsi</t>
  </si>
  <si>
    <t>Persentase keterwakilan perempuan di Persentase Keterwakilan Perempuan di Persentase Keterwakilan Perempuan di Dewan Perwakilan Rakyat Daerah Daerah (DPRD) Kabupaten/Kota.</t>
  </si>
  <si>
    <t>Proporsi kursi yang diduduki perempuan di parlemen tingkat pusat</t>
  </si>
  <si>
    <t>Proporsi kursi yang diduduki perempuan di pemerintah daerah</t>
  </si>
  <si>
    <t>Proporsi perempuan yang berada di posisi managerial/ Kepemimpinan di Pemerintahan</t>
  </si>
  <si>
    <t>Undang-undang atau Peraturan Pemerintah (PP) yang menjamin perempuan umur 15-49 tahun untuk mendapatkan pelayanan, informasi dan pendidikan terkait kesehatan seksual dan reproduksi.</t>
  </si>
  <si>
    <t>Prevalensi kekerasan terhadap anak laki-laki dan anak perempuan.</t>
  </si>
  <si>
    <t>Persentase keterwakilan perempuan di Dewan Perwakilan Rakyat (DPR) dan Dewan Perwakilan Rakyat Daerah (DPRD).</t>
  </si>
  <si>
    <t>Jumlah program/kegiatan PUG pada perangkat daerah yang sudah dievaluasi melalui analisis gender di tingkat provinsi</t>
  </si>
  <si>
    <t>Jumlah lembaga layanan anak yang telah memiliki standar pelayanan minimal</t>
  </si>
  <si>
    <t>Persentase korban kekerasan anak yang terlayani</t>
  </si>
  <si>
    <t>Jumlah lembaga layanan anak yang mendapat pelatihan</t>
  </si>
  <si>
    <t>Jumlah lembaga layanan anak yang mendapatkan bantuan keuangan/fasilitas oleh Pemerintah Daerah Provinsi (APBD provinsi)</t>
  </si>
  <si>
    <t>Jumlah kebijakan/program pencegahan kekerasan terhadap perempuan termasuk TPPO pada perangkat daerah yang sudah dievaluasi</t>
  </si>
  <si>
    <t>Persentase korban kekerasan perempuan yang terlayani</t>
  </si>
  <si>
    <t>Jumlah lembaga layanan perempuan yang mendapat pelatihan</t>
  </si>
  <si>
    <t>Indeks Perlindungan Anak (IPA) (nilai)</t>
  </si>
  <si>
    <t>Prevalensi kekerasan terhadap perempuan usia 15-64 tahun di 12 bulan terakhir</t>
  </si>
  <si>
    <t>Jumlah korban kekerasan terhadap anak menurut jenis kekerasan yang dialami tahun 2021</t>
  </si>
  <si>
    <t>Jumlah korban kekerasan terhadap perempuan menurut jenis kekerasan yang dialami tahun 2021</t>
  </si>
  <si>
    <t>Standarisasi Lembaga Penyedia Layanan Pemberdayaan Perempuan (Kelembagaan, sumber daya, layanan dan program, pemantauan evaluasi dan pelaporan)</t>
  </si>
  <si>
    <t xml:space="preserve">Peningkatan Kapasitas dan Pemberdayaan Perempuan (PEKKA) </t>
  </si>
  <si>
    <t>Ratio Kekerasan terhadap Perempuan, termasuk TPPO (per 100.000 penduduk perempuan)</t>
  </si>
  <si>
    <t>Persentase Peningkatan ketersediaan data gender dan anak</t>
  </si>
  <si>
    <t>Persentase Ketersediaan Data Terpilah Gender dan Anak pada Perangkat Daerah</t>
  </si>
  <si>
    <t>Angka Kelahiran Total (Total Fertility/TFR) per WUS usia 15-49 tahun</t>
  </si>
  <si>
    <t>Jumlah perempuan kepala keluarga (PEKKA) didampingi untuk peningkatan kapasitas dalam kewirausahaan</t>
  </si>
  <si>
    <t>Predikat Kab/Kota Layak Anak (KLA)</t>
  </si>
  <si>
    <t>Persentase penyelesaian kasus kekerasan terhadap anak</t>
  </si>
  <si>
    <t>Angka prevalensi kontrasepsi modern/modern Contraceptive (mCPR)</t>
  </si>
  <si>
    <t>Indeks pembangunan keluarga (iBangga)</t>
  </si>
  <si>
    <t>Prevalensi anak laki-laki/perempuan umur 13-17 tahun yang mengalami setidaknya satu bentuk kekerasan dalam 12 bulan terakhir</t>
  </si>
  <si>
    <t>Persentase ketersediaan kerangka hukum yang mendorong, menetapkan dan memantau kesetaraan gender dan penghapusan diskriminasi berdasarkan jenis kelamin menurut bidang (dasar hukum umum, kekerasan terhadap perempuan, lapangan kerja dan ekonomi, perkawinan dan keluarga)</t>
  </si>
  <si>
    <t>Proporsi perempuan dewasa dan anak perempuan (umur 15-64 tahun) mengalami kekerasan (fisik, seksual, atau emosional) oleh pasangan atau mantan pasangan dalam 12 bulan terakhir.</t>
  </si>
  <si>
    <t>Proporsi perempuan dan laki-laki umur 18-24 tahun yang mengalami kekerasan seksual sebelum umur 18 tahun</t>
  </si>
  <si>
    <t xml:space="preserve">Jumlah kabupaten/kota yang memperoleh peringkat Kabupaten/Kota Layak Anak (KLA) </t>
  </si>
  <si>
    <t>Persentase perempuan usia 15-64 tahun yang mengalami setidaknya satu bentuk kekerasan (fisik dan/atau seksual) yang dilakukan oleh pasangan dan selain pasangan dalam 12 bulan terakhir</t>
  </si>
  <si>
    <t>Persentase perempuan korban kekerasan dan Tindak Pidana Perdagangan Orang (TPPO) yang mendapat layanan komprehensif</t>
  </si>
  <si>
    <t xml:space="preserve">Indeks Pembangunan Kualitas Keluarga </t>
  </si>
  <si>
    <t xml:space="preserve">Indeks Ketimpangan Gender (IKG) </t>
  </si>
  <si>
    <t>Persentase anggaran responsif gender (ARG)</t>
  </si>
  <si>
    <t>Tingkat partisipasi angkatan kerja (TPAK) perempuan</t>
  </si>
  <si>
    <t>Pembelajaran keluarga (Puspaga) yang berperspektif gender dan hak anak sesuai standar</t>
  </si>
  <si>
    <t>Indeks pemenuhan hak anak (IPHA)</t>
  </si>
  <si>
    <t>Anak dalam perlindungan khusus yang mendapatkan layanan komprehensif</t>
  </si>
  <si>
    <t>Tersedianya dokumen Grand Design Pembangunan Kependudukan (GDPK) yang di-Perdakan</t>
  </si>
  <si>
    <t>Persen</t>
  </si>
  <si>
    <t>2025 Belum Release</t>
  </si>
  <si>
    <t xml:space="preserve"> </t>
  </si>
  <si>
    <t>Program Perlindungan Perempuan</t>
  </si>
  <si>
    <t xml:space="preserve">https://siga.kemenpppa.go.id/pencarian?topik=MTY3
</t>
  </si>
  <si>
    <t>https://siga.kemenpppa.go.id/pencarian</t>
  </si>
  <si>
    <t>2025 belum release</t>
  </si>
  <si>
    <t xml:space="preserve">Belum Release 2025 target 78,28 </t>
  </si>
  <si>
    <t>Orang</t>
  </si>
  <si>
    <t>Program</t>
  </si>
  <si>
    <t>Lembaga</t>
  </si>
  <si>
    <t>Proyeksi</t>
  </si>
  <si>
    <t>Tingkat pemanfaatan data gender dan anak dalam perencanaan, evaluasi dan/atau penyusunan kebijakan</t>
  </si>
  <si>
    <t>dalam proses pergub</t>
  </si>
  <si>
    <t xml:space="preserve">Belum Release 2025 </t>
  </si>
  <si>
    <t>Tidak ada datanya</t>
  </si>
  <si>
    <t>jumlah anak usia 13-17 tahun yang mengalami kekerasan</t>
  </si>
  <si>
    <t>Perempuan korban kekerasan fisik</t>
  </si>
  <si>
    <t>Jumlah anak korban kekerasan</t>
  </si>
  <si>
    <t>Semua korban mendapat layanan</t>
  </si>
  <si>
    <t>jumlah anak korban kekerasan</t>
  </si>
  <si>
    <t>0.001</t>
  </si>
  <si>
    <t>0.003</t>
  </si>
  <si>
    <t>0.048</t>
  </si>
  <si>
    <t>0.049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</si>
</sst>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
    <numFmt numFmtId="166" formatCode="0.000%"/>
    <numFmt numFmtId="167" formatCode="_-* #,##0_-;\-* #,##0_-;_-* &quot;-&quot;??_-;_-@_-"/>
  </numFmts>
  <fonts count="9" x14ac:knownFonts="1">
    <font>
      <sz val="11"/>
      <color theme="1"/>
      <name val="Calibri"/>
      <family val="2"/>
      <scheme val="minor"/>
    </font>
    <font>
      <sz val="12"/>
      <color theme="1"/>
      <name val="Arial"/>
      <family val="2"/>
    </font>
    <font>
      <sz val="11"/>
      <color theme="1"/>
      <name val="Calibri"/>
      <family val="2"/>
      <charset val="1"/>
      <scheme val="minor"/>
    </font>
    <font>
      <sz val="11"/>
      <color rgb="FF000000"/>
      <name val="Aptos Narrow"/>
      <family val="2"/>
    </font>
    <font>
      <u/>
      <sz val="11"/>
      <color theme="10"/>
      <name val="Calibri"/>
      <family val="2"/>
      <scheme val="minor"/>
    </font>
    <font>
      <sz val="10"/>
      <color rgb="FF000000"/>
      <name val="Arial"/>
      <family val="2"/>
    </font>
    <font>
      <sz val="11"/>
      <color theme="1"/>
      <name val="Arial"/>
      <family val="2"/>
    </font>
    <font>
      <sz val="10"/>
      <color theme="1"/>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xf numFmtId="9" fontId="8" fillId="0" borderId="0" applyFont="0" applyFill="0" applyBorder="0" applyAlignment="0" applyProtection="0"/>
    <xf numFmtId="43" fontId="8" fillId="0" borderId="0" applyFont="0" applyFill="0" applyBorder="0" applyAlignment="0" applyProtection="0"/>
  </cellStyleXfs>
  <cellXfs count="23">
    <xf numFmtId="0" fontId="0" fillId="0" borderId="0" xfId="0"/>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6" fillId="0" borderId="1" xfId="0" applyFont="1" applyBorder="1"/>
    <xf numFmtId="0" fontId="5" fillId="2" borderId="3" xfId="0" applyFont="1" applyFill="1" applyBorder="1" applyAlignment="1">
      <alignment wrapText="1"/>
    </xf>
    <xf numFmtId="0" fontId="5" fillId="2" borderId="4" xfId="0" applyFont="1" applyFill="1" applyBorder="1" applyAlignment="1">
      <alignment wrapText="1"/>
    </xf>
    <xf numFmtId="0" fontId="4" fillId="2" borderId="3" xfId="3" applyFill="1" applyBorder="1" applyAlignment="1">
      <alignment wrapText="1"/>
    </xf>
    <xf numFmtId="3"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65" fontId="1" fillId="0" borderId="1" xfId="4" applyNumberFormat="1" applyFont="1" applyBorder="1" applyAlignment="1">
      <alignment horizontal="center" vertical="center" wrapText="1"/>
    </xf>
    <xf numFmtId="166" fontId="1" fillId="0" borderId="1" xfId="4" applyNumberFormat="1" applyFont="1" applyBorder="1" applyAlignment="1">
      <alignment horizontal="center" vertical="center" wrapText="1"/>
    </xf>
    <xf numFmtId="1" fontId="1" fillId="0" borderId="1" xfId="4" applyNumberFormat="1" applyFont="1" applyBorder="1" applyAlignment="1">
      <alignment horizontal="center" vertical="center" wrapText="1"/>
    </xf>
    <xf numFmtId="10" fontId="1" fillId="0" borderId="1" xfId="4" applyNumberFormat="1" applyFont="1" applyBorder="1" applyAlignment="1">
      <alignment horizontal="center" vertical="center" wrapText="1"/>
    </xf>
    <xf numFmtId="9" fontId="1" fillId="0" borderId="1" xfId="4" applyFont="1" applyBorder="1" applyAlignment="1">
      <alignment horizontal="center" vertical="center" wrapText="1"/>
    </xf>
    <xf numFmtId="0" fontId="5" fillId="0" borderId="2" xfId="0" applyFont="1" applyBorder="1" applyAlignment="1">
      <alignment wrapText="1"/>
    </xf>
    <xf numFmtId="0" fontId="5" fillId="0" borderId="2" xfId="0" applyFont="1" applyBorder="1" applyAlignment="1">
      <alignment horizontal="left" wrapText="1" readingOrder="1"/>
    </xf>
    <xf numFmtId="0" fontId="5" fillId="0" borderId="2" xfId="0" applyFont="1" applyBorder="1" applyAlignment="1">
      <alignment horizontal="left" vertical="top" wrapText="1" readingOrder="1"/>
    </xf>
    <xf numFmtId="0" fontId="5" fillId="0" borderId="2" xfId="0" applyFont="1" applyBorder="1" applyAlignment="1">
      <alignment vertical="center" wrapText="1"/>
    </xf>
    <xf numFmtId="0" fontId="7" fillId="0" borderId="2" xfId="0" applyFont="1" applyBorder="1" applyAlignment="1">
      <alignment vertical="center" wrapText="1"/>
    </xf>
    <xf numFmtId="0" fontId="5" fillId="0" borderId="2" xfId="0" applyFont="1" applyBorder="1" applyAlignment="1">
      <alignment horizontal="left" vertical="top" wrapText="1"/>
    </xf>
    <xf numFmtId="167" fontId="1" fillId="0" borderId="1" xfId="5" applyNumberFormat="1" applyFont="1" applyBorder="1" applyAlignment="1">
      <alignment horizontal="center" vertical="center"/>
    </xf>
    <xf numFmtId="0" fontId="1" fillId="0" borderId="1" xfId="0" applyFont="1" applyBorder="1" applyAlignment="1">
      <alignment vertical="center" wrapText="1"/>
    </xf>
  </cellXfs>
  <cellStyles count="6">
    <cellStyle name="Comma" xfId="5" builtinId="3"/>
    <cellStyle name="Hyperlink" xfId="3" builtinId="8"/>
    <cellStyle name="Normal" xfId="0" builtinId="0"/>
    <cellStyle name="Normal 2" xfId="1" xr:uid="{2C79745B-F1FD-46C5-B37E-807342695457}"/>
    <cellStyle name="Normal 3" xfId="2" xr:uid="{1326140F-18E8-44BC-907A-6F726C8630A6}"/>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iga.kemenpppa.go.id/pencarian" TargetMode="External"/><Relationship Id="rId1" Type="http://schemas.openxmlformats.org/officeDocument/2006/relationships/hyperlink" Target="https://siga.kemenpppa.go.id/pencarian?topik=MTY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C86B1-1456-409D-9318-7DBD8853B035}">
  <dimension ref="A1:E134"/>
  <sheetViews>
    <sheetView tabSelected="1" topLeftCell="A49" zoomScale="90" zoomScaleNormal="78" workbookViewId="0">
      <selection activeCell="D47" sqref="D47"/>
    </sheetView>
  </sheetViews>
  <sheetFormatPr defaultRowHeight="14.5" x14ac:dyDescent="0.35"/>
  <cols>
    <col min="1" max="1" width="16.90625" customWidth="1"/>
    <col min="2" max="2" width="62.36328125" customWidth="1"/>
    <col min="3" max="3" width="12.54296875" bestFit="1" customWidth="1"/>
    <col min="4" max="4" width="13.36328125" bestFit="1" customWidth="1"/>
    <col min="5" max="5" width="45" customWidth="1"/>
  </cols>
  <sheetData>
    <row r="1" spans="1:5" ht="15.5" x14ac:dyDescent="0.35">
      <c r="A1" s="1" t="s">
        <v>3</v>
      </c>
      <c r="B1" s="1" t="s">
        <v>4</v>
      </c>
      <c r="C1" s="1">
        <v>2024</v>
      </c>
      <c r="D1" s="1">
        <v>2025</v>
      </c>
      <c r="E1" s="1" t="s">
        <v>0</v>
      </c>
    </row>
    <row r="2" spans="1:5" ht="15.5" x14ac:dyDescent="0.35">
      <c r="A2" s="1">
        <v>6400</v>
      </c>
      <c r="B2" s="15" t="s">
        <v>5</v>
      </c>
      <c r="C2" s="1">
        <v>28.27</v>
      </c>
      <c r="D2" s="3">
        <v>59.9</v>
      </c>
      <c r="E2" s="5"/>
    </row>
    <row r="3" spans="1:5" ht="15.5" x14ac:dyDescent="0.35">
      <c r="A3" s="1">
        <v>6400</v>
      </c>
      <c r="B3" s="15" t="s">
        <v>6</v>
      </c>
      <c r="C3" s="1">
        <v>18.2</v>
      </c>
      <c r="D3" s="3">
        <v>18.8</v>
      </c>
      <c r="E3" s="5"/>
    </row>
    <row r="4" spans="1:5" ht="15.5" x14ac:dyDescent="0.35">
      <c r="A4" s="1">
        <v>6400</v>
      </c>
      <c r="B4" s="15" t="s">
        <v>7</v>
      </c>
      <c r="C4" s="1">
        <v>2.17</v>
      </c>
      <c r="D4" s="1">
        <v>2.13</v>
      </c>
      <c r="E4" s="5"/>
    </row>
    <row r="5" spans="1:5" ht="15.5" x14ac:dyDescent="0.35">
      <c r="A5" s="1">
        <v>6400</v>
      </c>
      <c r="B5" s="15" t="s">
        <v>8</v>
      </c>
      <c r="C5" s="1">
        <v>72.8</v>
      </c>
      <c r="D5" s="1">
        <v>61.7</v>
      </c>
      <c r="E5" s="5"/>
    </row>
    <row r="6" spans="1:5" ht="15.5" x14ac:dyDescent="0.35">
      <c r="A6" s="1">
        <v>6400</v>
      </c>
      <c r="B6" s="15" t="s">
        <v>9</v>
      </c>
      <c r="C6" s="1">
        <v>58.3</v>
      </c>
      <c r="D6" s="1">
        <v>76.400000000000006</v>
      </c>
      <c r="E6" s="5"/>
    </row>
    <row r="7" spans="1:5" ht="15.5" x14ac:dyDescent="0.35">
      <c r="A7" s="1">
        <v>6400</v>
      </c>
      <c r="B7" s="15" t="s">
        <v>10</v>
      </c>
      <c r="C7" s="1">
        <v>65.5</v>
      </c>
      <c r="D7" s="1">
        <v>82.7</v>
      </c>
      <c r="E7" s="5"/>
    </row>
    <row r="8" spans="1:5" ht="15.5" x14ac:dyDescent="0.35">
      <c r="A8" s="1">
        <v>6400</v>
      </c>
      <c r="B8" s="15" t="s">
        <v>11</v>
      </c>
      <c r="C8" s="1">
        <v>65.5</v>
      </c>
      <c r="D8" s="1">
        <v>73.599999999999994</v>
      </c>
      <c r="E8" s="5"/>
    </row>
    <row r="9" spans="1:5" ht="15.5" x14ac:dyDescent="0.35">
      <c r="A9" s="1">
        <v>6400</v>
      </c>
      <c r="B9" s="15" t="s">
        <v>12</v>
      </c>
      <c r="C9" s="1">
        <v>90.1</v>
      </c>
      <c r="D9" s="4"/>
      <c r="E9" s="5" t="s">
        <v>128</v>
      </c>
    </row>
    <row r="10" spans="1:5" ht="26" x14ac:dyDescent="0.35">
      <c r="A10" s="1">
        <v>6400</v>
      </c>
      <c r="B10" s="15" t="s">
        <v>13</v>
      </c>
      <c r="C10" s="21">
        <v>24631</v>
      </c>
      <c r="D10" s="21">
        <v>11004</v>
      </c>
      <c r="E10" s="5"/>
    </row>
    <row r="11" spans="1:5" ht="15.5" x14ac:dyDescent="0.35">
      <c r="A11" s="1">
        <v>6400</v>
      </c>
      <c r="B11" s="15" t="s">
        <v>14</v>
      </c>
      <c r="C11" s="21">
        <v>17611</v>
      </c>
      <c r="D11" s="21">
        <v>10707</v>
      </c>
      <c r="E11" s="5"/>
    </row>
    <row r="12" spans="1:5" ht="15.5" x14ac:dyDescent="0.35">
      <c r="A12" s="1">
        <v>6400</v>
      </c>
      <c r="B12" s="15" t="s">
        <v>15</v>
      </c>
      <c r="C12" s="1">
        <v>14</v>
      </c>
      <c r="D12" s="1">
        <v>14</v>
      </c>
      <c r="E12" s="5"/>
    </row>
    <row r="13" spans="1:5" ht="26" x14ac:dyDescent="0.35">
      <c r="A13" s="1">
        <v>6400</v>
      </c>
      <c r="B13" s="15" t="s">
        <v>16</v>
      </c>
      <c r="C13" s="1">
        <v>14</v>
      </c>
      <c r="D13" s="1">
        <v>14</v>
      </c>
      <c r="E13" s="5"/>
    </row>
    <row r="14" spans="1:5" ht="15.5" x14ac:dyDescent="0.35">
      <c r="A14" s="1">
        <v>6400</v>
      </c>
      <c r="B14" s="15" t="s">
        <v>17</v>
      </c>
      <c r="C14" s="1">
        <v>13.08</v>
      </c>
      <c r="D14" s="1">
        <v>13.08</v>
      </c>
      <c r="E14" s="5"/>
    </row>
    <row r="15" spans="1:5" ht="26" x14ac:dyDescent="0.35">
      <c r="A15" s="1">
        <v>6400</v>
      </c>
      <c r="B15" s="16" t="s">
        <v>18</v>
      </c>
      <c r="C15" s="1">
        <v>296</v>
      </c>
      <c r="D15" s="1">
        <v>440</v>
      </c>
      <c r="E15" s="5" t="s">
        <v>139</v>
      </c>
    </row>
    <row r="16" spans="1:5" ht="26" x14ac:dyDescent="0.35">
      <c r="A16" s="1">
        <v>6400</v>
      </c>
      <c r="B16" s="16" t="s">
        <v>19</v>
      </c>
      <c r="C16" s="1">
        <v>296</v>
      </c>
      <c r="D16" s="1">
        <v>440</v>
      </c>
      <c r="E16" s="5" t="s">
        <v>139</v>
      </c>
    </row>
    <row r="17" spans="1:5" ht="26" x14ac:dyDescent="0.35">
      <c r="A17" s="1">
        <v>6400</v>
      </c>
      <c r="B17" s="16" t="s">
        <v>20</v>
      </c>
      <c r="C17" s="9">
        <v>594</v>
      </c>
      <c r="D17" s="9">
        <v>633</v>
      </c>
      <c r="E17" s="5" t="s">
        <v>140</v>
      </c>
    </row>
    <row r="18" spans="1:5" ht="26" x14ac:dyDescent="0.35">
      <c r="A18" s="1">
        <v>6400</v>
      </c>
      <c r="B18" s="16" t="s">
        <v>21</v>
      </c>
      <c r="C18" s="1">
        <v>100</v>
      </c>
      <c r="D18" s="1">
        <v>100</v>
      </c>
      <c r="E18" s="5" t="s">
        <v>141</v>
      </c>
    </row>
    <row r="19" spans="1:5" ht="26" x14ac:dyDescent="0.35">
      <c r="A19" s="1">
        <v>6400</v>
      </c>
      <c r="B19" s="16" t="s">
        <v>22</v>
      </c>
      <c r="C19" s="9">
        <v>361</v>
      </c>
      <c r="D19" s="9">
        <v>487</v>
      </c>
      <c r="E19" s="5" t="s">
        <v>138</v>
      </c>
    </row>
    <row r="20" spans="1:5" ht="26" x14ac:dyDescent="0.35">
      <c r="A20" s="1">
        <v>6400</v>
      </c>
      <c r="B20" s="16" t="s">
        <v>23</v>
      </c>
      <c r="C20" s="1">
        <v>9.1999999999999993</v>
      </c>
      <c r="D20" s="1">
        <v>5.04</v>
      </c>
      <c r="E20" s="5"/>
    </row>
    <row r="21" spans="1:5" ht="15.5" x14ac:dyDescent="0.35">
      <c r="A21" s="1">
        <v>6400</v>
      </c>
      <c r="B21" s="17" t="s">
        <v>24</v>
      </c>
      <c r="C21" s="1"/>
      <c r="D21" s="1">
        <v>112.1</v>
      </c>
      <c r="E21" s="5"/>
    </row>
    <row r="22" spans="1:5" ht="26" x14ac:dyDescent="0.35">
      <c r="A22" s="1">
        <v>6400</v>
      </c>
      <c r="B22" s="16" t="s">
        <v>25</v>
      </c>
      <c r="C22" s="1">
        <v>2</v>
      </c>
      <c r="D22" s="1">
        <v>2</v>
      </c>
      <c r="E22" s="5"/>
    </row>
    <row r="23" spans="1:5" ht="15.5" x14ac:dyDescent="0.35">
      <c r="A23" s="1">
        <v>6400</v>
      </c>
      <c r="B23" s="16" t="s">
        <v>26</v>
      </c>
      <c r="C23" s="1">
        <v>14.55</v>
      </c>
      <c r="D23" s="1">
        <v>14.55</v>
      </c>
      <c r="E23" s="5"/>
    </row>
    <row r="24" spans="1:5" ht="26" x14ac:dyDescent="0.35">
      <c r="A24" s="1">
        <v>6400</v>
      </c>
      <c r="B24" s="16" t="s">
        <v>27</v>
      </c>
      <c r="C24" s="1"/>
      <c r="D24" s="1">
        <v>42.55</v>
      </c>
      <c r="E24" s="5"/>
    </row>
    <row r="25" spans="1:5" ht="38.5" x14ac:dyDescent="0.35">
      <c r="A25" s="1">
        <v>6400</v>
      </c>
      <c r="B25" s="16" t="s">
        <v>28</v>
      </c>
      <c r="C25" s="1">
        <v>492</v>
      </c>
      <c r="D25" s="1">
        <v>498</v>
      </c>
      <c r="E25" s="5"/>
    </row>
    <row r="26" spans="1:5" ht="15.5" x14ac:dyDescent="0.35">
      <c r="A26" s="1">
        <v>6400</v>
      </c>
      <c r="B26" s="16" t="s">
        <v>29</v>
      </c>
      <c r="C26" s="1">
        <v>26.6</v>
      </c>
      <c r="D26" s="1">
        <v>58.33</v>
      </c>
      <c r="E26" s="5"/>
    </row>
    <row r="27" spans="1:5" ht="15.5" x14ac:dyDescent="0.35">
      <c r="A27" s="1">
        <v>6400</v>
      </c>
      <c r="B27" s="16" t="s">
        <v>30</v>
      </c>
      <c r="C27" s="1"/>
      <c r="D27" s="1">
        <v>4.76</v>
      </c>
      <c r="E27" s="5"/>
    </row>
    <row r="28" spans="1:5" ht="26" x14ac:dyDescent="0.35">
      <c r="A28" s="1">
        <v>6400</v>
      </c>
      <c r="B28" s="16" t="s">
        <v>31</v>
      </c>
      <c r="C28" s="1">
        <v>100</v>
      </c>
      <c r="D28" s="1">
        <v>100</v>
      </c>
      <c r="E28" s="5" t="s">
        <v>122</v>
      </c>
    </row>
    <row r="29" spans="1:5" ht="15.5" x14ac:dyDescent="0.35">
      <c r="A29" s="1">
        <v>6400</v>
      </c>
      <c r="B29" s="17" t="s">
        <v>32</v>
      </c>
      <c r="C29" s="1">
        <v>0.49</v>
      </c>
      <c r="D29" s="1">
        <v>0.49</v>
      </c>
      <c r="E29" s="5"/>
    </row>
    <row r="30" spans="1:5" ht="26" x14ac:dyDescent="0.35">
      <c r="A30" s="1">
        <v>6400</v>
      </c>
      <c r="B30" s="16" t="s">
        <v>33</v>
      </c>
      <c r="C30" s="1">
        <v>188.42</v>
      </c>
      <c r="D30" s="1">
        <v>115.57</v>
      </c>
      <c r="E30" s="5"/>
    </row>
    <row r="31" spans="1:5" ht="25" x14ac:dyDescent="0.35">
      <c r="A31" s="1">
        <v>6400</v>
      </c>
      <c r="B31" s="17" t="s">
        <v>34</v>
      </c>
      <c r="C31" s="1">
        <v>1</v>
      </c>
      <c r="D31" s="1">
        <v>1</v>
      </c>
      <c r="E31" s="5"/>
    </row>
    <row r="32" spans="1:5" ht="26" x14ac:dyDescent="0.35">
      <c r="A32" s="1">
        <v>6400</v>
      </c>
      <c r="B32" s="16" t="s">
        <v>35</v>
      </c>
      <c r="C32" s="1">
        <v>33</v>
      </c>
      <c r="D32" s="1">
        <v>51</v>
      </c>
      <c r="E32" s="5"/>
    </row>
    <row r="33" spans="1:5" ht="25" x14ac:dyDescent="0.35">
      <c r="A33" s="1">
        <v>6400</v>
      </c>
      <c r="B33" s="17" t="s">
        <v>36</v>
      </c>
      <c r="C33" s="1">
        <v>59</v>
      </c>
      <c r="D33" s="1">
        <v>94</v>
      </c>
      <c r="E33" s="5"/>
    </row>
    <row r="34" spans="1:5" ht="25" x14ac:dyDescent="0.35">
      <c r="A34" s="1">
        <v>6400</v>
      </c>
      <c r="B34" s="17" t="s">
        <v>37</v>
      </c>
      <c r="C34" s="1">
        <v>247</v>
      </c>
      <c r="D34" s="1">
        <v>308</v>
      </c>
      <c r="E34" s="5"/>
    </row>
    <row r="35" spans="1:5" ht="25" x14ac:dyDescent="0.35">
      <c r="A35" s="1">
        <v>6400</v>
      </c>
      <c r="B35" s="17" t="s">
        <v>38</v>
      </c>
      <c r="C35" s="1">
        <v>247</v>
      </c>
      <c r="D35" s="1">
        <v>308</v>
      </c>
      <c r="E35" s="5"/>
    </row>
    <row r="36" spans="1:5" ht="26" x14ac:dyDescent="0.35">
      <c r="A36" s="1">
        <v>6400</v>
      </c>
      <c r="B36" s="16" t="s">
        <v>39</v>
      </c>
      <c r="C36" s="1">
        <v>247</v>
      </c>
      <c r="D36" s="1">
        <v>308</v>
      </c>
      <c r="E36" s="5"/>
    </row>
    <row r="37" spans="1:5" ht="25" x14ac:dyDescent="0.35">
      <c r="A37" s="1">
        <v>6400</v>
      </c>
      <c r="B37" s="17" t="s">
        <v>40</v>
      </c>
      <c r="C37" s="1">
        <v>361</v>
      </c>
      <c r="D37" s="1">
        <v>487</v>
      </c>
      <c r="E37" s="5"/>
    </row>
    <row r="38" spans="1:5" ht="15.5" x14ac:dyDescent="0.35">
      <c r="A38" s="1">
        <v>6400</v>
      </c>
      <c r="B38" s="16" t="s">
        <v>41</v>
      </c>
      <c r="C38" s="1">
        <v>946</v>
      </c>
      <c r="D38" s="1">
        <v>1151</v>
      </c>
      <c r="E38" s="5"/>
    </row>
    <row r="39" spans="1:5" ht="26" x14ac:dyDescent="0.35">
      <c r="A39" s="1">
        <v>6400</v>
      </c>
      <c r="B39" s="16" t="s">
        <v>42</v>
      </c>
      <c r="C39" s="1">
        <v>946</v>
      </c>
      <c r="D39" s="1">
        <v>1151</v>
      </c>
      <c r="E39" s="5"/>
    </row>
    <row r="40" spans="1:5" ht="26" x14ac:dyDescent="0.35">
      <c r="A40" s="1">
        <v>6400</v>
      </c>
      <c r="B40" s="16" t="s">
        <v>43</v>
      </c>
      <c r="C40" s="1"/>
      <c r="D40" s="1"/>
      <c r="E40" s="5"/>
    </row>
    <row r="41" spans="1:5" ht="26" x14ac:dyDescent="0.35">
      <c r="A41" s="1">
        <v>6400</v>
      </c>
      <c r="B41" s="16" t="s">
        <v>44</v>
      </c>
      <c r="C41" s="1">
        <v>100</v>
      </c>
      <c r="D41" s="1">
        <v>100</v>
      </c>
      <c r="E41" s="5"/>
    </row>
    <row r="42" spans="1:5" ht="38.5" x14ac:dyDescent="0.35">
      <c r="A42" s="1">
        <v>6400</v>
      </c>
      <c r="B42" s="16" t="s">
        <v>45</v>
      </c>
      <c r="C42" s="9">
        <v>946</v>
      </c>
      <c r="D42" s="9">
        <v>1151</v>
      </c>
      <c r="E42" s="5"/>
    </row>
    <row r="43" spans="1:5" ht="26" x14ac:dyDescent="0.35">
      <c r="A43" s="1">
        <v>6400</v>
      </c>
      <c r="B43" s="16" t="s">
        <v>46</v>
      </c>
      <c r="C43" s="1">
        <v>77.37</v>
      </c>
      <c r="D43" s="1"/>
      <c r="E43" s="5" t="s">
        <v>129</v>
      </c>
    </row>
    <row r="44" spans="1:5" ht="37.5" x14ac:dyDescent="0.35">
      <c r="A44" s="1">
        <v>6400</v>
      </c>
      <c r="B44" s="17" t="s">
        <v>47</v>
      </c>
      <c r="C44" s="1"/>
      <c r="D44" s="1"/>
      <c r="E44" s="5" t="s">
        <v>137</v>
      </c>
    </row>
    <row r="45" spans="1:5" ht="15.5" x14ac:dyDescent="0.35">
      <c r="A45" s="1">
        <v>6400</v>
      </c>
      <c r="B45" s="17" t="s">
        <v>48</v>
      </c>
      <c r="C45" s="11" t="s">
        <v>143</v>
      </c>
      <c r="D45" s="11" t="s">
        <v>144</v>
      </c>
      <c r="E45" s="5" t="s">
        <v>122</v>
      </c>
    </row>
    <row r="46" spans="1:5" ht="15.5" x14ac:dyDescent="0.35">
      <c r="A46" s="1">
        <v>6400</v>
      </c>
      <c r="B46" s="16" t="s">
        <v>49</v>
      </c>
      <c r="C46" s="11" t="s">
        <v>145</v>
      </c>
      <c r="D46" s="11" t="s">
        <v>146</v>
      </c>
      <c r="E46" s="5" t="s">
        <v>122</v>
      </c>
    </row>
    <row r="47" spans="1:5" ht="15.5" x14ac:dyDescent="0.35">
      <c r="A47" s="1">
        <v>6400</v>
      </c>
      <c r="B47" s="16" t="s">
        <v>50</v>
      </c>
      <c r="C47" s="1"/>
      <c r="D47" s="1"/>
      <c r="E47" s="5"/>
    </row>
    <row r="48" spans="1:5" ht="15.5" x14ac:dyDescent="0.35">
      <c r="A48" s="1">
        <v>6400</v>
      </c>
      <c r="B48" s="16" t="s">
        <v>51</v>
      </c>
      <c r="C48" s="1"/>
      <c r="D48" s="1"/>
      <c r="E48" s="5"/>
    </row>
    <row r="49" spans="1:5" ht="26" x14ac:dyDescent="0.35">
      <c r="A49" s="1">
        <v>6400</v>
      </c>
      <c r="B49" s="16" t="s">
        <v>52</v>
      </c>
      <c r="C49" s="1"/>
      <c r="D49" s="1"/>
      <c r="E49" s="5"/>
    </row>
    <row r="50" spans="1:5" ht="15.5" x14ac:dyDescent="0.35">
      <c r="A50" s="1">
        <v>6400</v>
      </c>
      <c r="B50" s="16" t="s">
        <v>53</v>
      </c>
      <c r="C50" s="1">
        <v>49.07</v>
      </c>
      <c r="D50" s="1">
        <v>56.63</v>
      </c>
      <c r="E50" s="5" t="s">
        <v>122</v>
      </c>
    </row>
    <row r="51" spans="1:5" ht="15.5" x14ac:dyDescent="0.35">
      <c r="A51" s="1">
        <v>6400</v>
      </c>
      <c r="B51" s="17" t="s">
        <v>54</v>
      </c>
      <c r="C51" s="1"/>
      <c r="D51" s="21">
        <v>381561</v>
      </c>
      <c r="E51" s="5"/>
    </row>
    <row r="52" spans="1:5" ht="15.5" x14ac:dyDescent="0.35">
      <c r="A52" s="1">
        <v>6400</v>
      </c>
      <c r="B52" s="16" t="s">
        <v>55</v>
      </c>
      <c r="C52" s="8">
        <v>174035</v>
      </c>
      <c r="D52" s="8">
        <v>732946</v>
      </c>
      <c r="E52" s="5" t="s">
        <v>130</v>
      </c>
    </row>
    <row r="53" spans="1:5" ht="15.5" x14ac:dyDescent="0.35">
      <c r="A53" s="1">
        <v>6400</v>
      </c>
      <c r="B53" s="16" t="s">
        <v>56</v>
      </c>
      <c r="C53" s="1"/>
      <c r="D53" s="1">
        <v>49.07</v>
      </c>
      <c r="E53" s="5" t="s">
        <v>122</v>
      </c>
    </row>
    <row r="54" spans="1:5" ht="26" x14ac:dyDescent="0.35">
      <c r="A54" s="1">
        <v>6400</v>
      </c>
      <c r="B54" s="16" t="s">
        <v>57</v>
      </c>
      <c r="C54" s="1">
        <v>70.36</v>
      </c>
      <c r="D54" s="1">
        <v>66.959999999999994</v>
      </c>
      <c r="E54" s="5"/>
    </row>
    <row r="55" spans="1:5" ht="15.5" x14ac:dyDescent="0.35">
      <c r="A55" s="1">
        <v>6400</v>
      </c>
      <c r="B55" s="16" t="s">
        <v>1</v>
      </c>
      <c r="C55" s="1">
        <v>69.31</v>
      </c>
      <c r="D55" s="1"/>
      <c r="E55" s="5" t="s">
        <v>128</v>
      </c>
    </row>
    <row r="56" spans="1:5" ht="15.5" x14ac:dyDescent="0.35">
      <c r="A56" s="1">
        <v>6400</v>
      </c>
      <c r="B56" s="16" t="s">
        <v>58</v>
      </c>
      <c r="C56" s="1">
        <v>60.04</v>
      </c>
      <c r="D56" s="1">
        <v>60.74</v>
      </c>
      <c r="E56" s="5" t="s">
        <v>133</v>
      </c>
    </row>
    <row r="57" spans="1:5" ht="15.5" x14ac:dyDescent="0.35">
      <c r="A57" s="1">
        <v>6400</v>
      </c>
      <c r="B57" s="16" t="s">
        <v>59</v>
      </c>
      <c r="C57" s="1">
        <v>71.98</v>
      </c>
      <c r="D57" s="1"/>
      <c r="E57" s="5" t="s">
        <v>128</v>
      </c>
    </row>
    <row r="58" spans="1:5" ht="15.5" x14ac:dyDescent="0.35">
      <c r="A58" s="1">
        <v>6400</v>
      </c>
      <c r="B58" s="16" t="s">
        <v>60</v>
      </c>
      <c r="C58" s="9">
        <v>83.75</v>
      </c>
      <c r="D58" s="9">
        <v>83.75</v>
      </c>
      <c r="E58" s="5"/>
    </row>
    <row r="59" spans="1:5" ht="51" x14ac:dyDescent="0.35">
      <c r="A59" s="1">
        <v>6400</v>
      </c>
      <c r="B59" s="16" t="s">
        <v>61</v>
      </c>
      <c r="C59" s="9">
        <v>733</v>
      </c>
      <c r="D59" s="9">
        <v>855</v>
      </c>
      <c r="E59" s="22" t="s">
        <v>142</v>
      </c>
    </row>
    <row r="60" spans="1:5" ht="38.5" x14ac:dyDescent="0.35">
      <c r="A60" s="1">
        <v>6400</v>
      </c>
      <c r="B60" s="16" t="s">
        <v>62</v>
      </c>
      <c r="C60" s="9">
        <v>733</v>
      </c>
      <c r="D60" s="9">
        <v>855</v>
      </c>
      <c r="E60" s="5"/>
    </row>
    <row r="61" spans="1:5" ht="15.5" x14ac:dyDescent="0.35">
      <c r="A61" s="1">
        <v>6400</v>
      </c>
      <c r="B61" s="16" t="s">
        <v>63</v>
      </c>
      <c r="C61" s="9">
        <v>47</v>
      </c>
      <c r="D61" s="9">
        <v>90</v>
      </c>
      <c r="E61" s="5"/>
    </row>
    <row r="62" spans="1:5" ht="26" x14ac:dyDescent="0.35">
      <c r="A62" s="1">
        <v>6400</v>
      </c>
      <c r="B62" s="16" t="s">
        <v>64</v>
      </c>
      <c r="C62" s="9">
        <v>361</v>
      </c>
      <c r="D62" s="9">
        <v>487</v>
      </c>
      <c r="E62" s="5"/>
    </row>
    <row r="63" spans="1:5" ht="38.5" x14ac:dyDescent="0.35">
      <c r="A63" s="1">
        <v>6400</v>
      </c>
      <c r="B63" s="16" t="s">
        <v>45</v>
      </c>
      <c r="C63" s="13">
        <v>4.7666123494561729E-4</v>
      </c>
      <c r="D63" s="13">
        <v>5.6973992931462914E-4</v>
      </c>
      <c r="E63" s="5"/>
    </row>
    <row r="64" spans="1:5" ht="38.5" x14ac:dyDescent="0.35">
      <c r="A64" s="1">
        <v>6400</v>
      </c>
      <c r="B64" s="16" t="s">
        <v>28</v>
      </c>
      <c r="C64" s="10">
        <f>492/946</f>
        <v>0.52008456659619451</v>
      </c>
      <c r="D64" s="10">
        <f>498/1151</f>
        <v>0.43266724587315381</v>
      </c>
      <c r="E64" s="5"/>
    </row>
    <row r="65" spans="1:5" ht="15.5" x14ac:dyDescent="0.35">
      <c r="A65" s="1">
        <v>6400</v>
      </c>
      <c r="B65" s="16" t="s">
        <v>32</v>
      </c>
      <c r="C65" s="1">
        <v>0.49</v>
      </c>
      <c r="D65" s="1">
        <v>0.49</v>
      </c>
      <c r="E65" s="5"/>
    </row>
    <row r="66" spans="1:5" ht="26" x14ac:dyDescent="0.35">
      <c r="A66" s="1">
        <v>6400</v>
      </c>
      <c r="B66" s="16" t="s">
        <v>65</v>
      </c>
      <c r="C66" s="9">
        <v>946</v>
      </c>
      <c r="D66" s="9">
        <v>1151</v>
      </c>
      <c r="E66" s="5"/>
    </row>
    <row r="67" spans="1:5" ht="15.5" x14ac:dyDescent="0.35">
      <c r="A67" s="1">
        <v>6400</v>
      </c>
      <c r="B67" s="18" t="s">
        <v>66</v>
      </c>
      <c r="C67" s="9">
        <v>280</v>
      </c>
      <c r="D67" s="9">
        <v>392</v>
      </c>
      <c r="E67" s="5"/>
    </row>
    <row r="68" spans="1:5" ht="15.5" x14ac:dyDescent="0.35">
      <c r="A68" s="1">
        <v>6400</v>
      </c>
      <c r="B68" s="18" t="s">
        <v>67</v>
      </c>
      <c r="C68" s="1">
        <v>1.9E-2</v>
      </c>
      <c r="D68" s="1">
        <v>2.8000000000000001E-2</v>
      </c>
      <c r="E68" s="5"/>
    </row>
    <row r="69" spans="1:5" ht="15.5" x14ac:dyDescent="0.35">
      <c r="A69" s="1">
        <v>6400</v>
      </c>
      <c r="B69" s="18" t="s">
        <v>68</v>
      </c>
      <c r="C69" s="9">
        <v>1002</v>
      </c>
      <c r="D69" s="9">
        <v>1290</v>
      </c>
      <c r="E69" s="5"/>
    </row>
    <row r="70" spans="1:5" ht="15.5" x14ac:dyDescent="0.35">
      <c r="A70" s="1">
        <v>6400</v>
      </c>
      <c r="B70" s="18" t="s">
        <v>69</v>
      </c>
      <c r="C70" s="9">
        <v>1093</v>
      </c>
      <c r="D70" s="9">
        <v>1382</v>
      </c>
      <c r="E70" s="5"/>
    </row>
    <row r="71" spans="1:5" ht="15.5" x14ac:dyDescent="0.35">
      <c r="A71" s="1">
        <v>6400</v>
      </c>
      <c r="B71" s="19" t="s">
        <v>70</v>
      </c>
      <c r="C71" s="1">
        <v>49.07</v>
      </c>
      <c r="D71" s="1">
        <v>56.63</v>
      </c>
      <c r="E71" s="5"/>
    </row>
    <row r="72" spans="1:5" ht="25" x14ac:dyDescent="0.35">
      <c r="A72" s="1">
        <v>6400</v>
      </c>
      <c r="B72" s="18" t="s">
        <v>71</v>
      </c>
      <c r="C72" s="1">
        <v>20</v>
      </c>
      <c r="D72" s="1">
        <v>20</v>
      </c>
      <c r="E72" s="5"/>
    </row>
    <row r="73" spans="1:5" ht="37.5" x14ac:dyDescent="0.35">
      <c r="A73" s="1">
        <v>6400</v>
      </c>
      <c r="B73" s="18" t="s">
        <v>45</v>
      </c>
      <c r="C73" s="9">
        <v>946</v>
      </c>
      <c r="D73" s="9">
        <v>1151</v>
      </c>
      <c r="E73" s="5"/>
    </row>
    <row r="74" spans="1:5" ht="15.5" x14ac:dyDescent="0.35">
      <c r="A74" s="1">
        <v>6400</v>
      </c>
      <c r="B74" s="18" t="s">
        <v>72</v>
      </c>
      <c r="C74" s="9">
        <v>594</v>
      </c>
      <c r="D74" s="9">
        <v>633</v>
      </c>
      <c r="E74" s="5"/>
    </row>
    <row r="75" spans="1:5" ht="37.5" x14ac:dyDescent="0.35">
      <c r="A75" s="1">
        <v>6400</v>
      </c>
      <c r="B75" s="18" t="s">
        <v>73</v>
      </c>
      <c r="C75" s="12">
        <v>492</v>
      </c>
      <c r="D75" s="12">
        <v>498</v>
      </c>
      <c r="E75" s="5"/>
    </row>
    <row r="76" spans="1:5" ht="25" x14ac:dyDescent="0.35">
      <c r="A76" s="1">
        <v>6400</v>
      </c>
      <c r="B76" s="18" t="s">
        <v>74</v>
      </c>
      <c r="C76" s="1">
        <v>100</v>
      </c>
      <c r="D76" s="1">
        <v>100</v>
      </c>
      <c r="E76" s="5"/>
    </row>
    <row r="77" spans="1:5" ht="25" x14ac:dyDescent="0.35">
      <c r="A77" s="1">
        <v>6400</v>
      </c>
      <c r="B77" s="18" t="s">
        <v>75</v>
      </c>
      <c r="C77" s="1">
        <v>2</v>
      </c>
      <c r="D77" s="1">
        <v>2</v>
      </c>
      <c r="E77" s="5"/>
    </row>
    <row r="78" spans="1:5" ht="25" x14ac:dyDescent="0.35">
      <c r="A78" s="1">
        <v>6400</v>
      </c>
      <c r="B78" s="18" t="s">
        <v>76</v>
      </c>
      <c r="C78" s="1">
        <v>8</v>
      </c>
      <c r="D78" s="1">
        <v>8</v>
      </c>
      <c r="E78" s="5"/>
    </row>
    <row r="79" spans="1:5" ht="37.5" x14ac:dyDescent="0.35">
      <c r="A79" s="1">
        <v>6400</v>
      </c>
      <c r="B79" s="18" t="s">
        <v>77</v>
      </c>
      <c r="C79" s="1">
        <v>48</v>
      </c>
      <c r="D79" s="1">
        <v>48</v>
      </c>
      <c r="E79" s="5"/>
    </row>
    <row r="80" spans="1:5" ht="15.5" x14ac:dyDescent="0.35">
      <c r="A80" s="1">
        <v>6400</v>
      </c>
      <c r="B80" s="18" t="s">
        <v>78</v>
      </c>
      <c r="C80" s="1">
        <v>2</v>
      </c>
      <c r="D80" s="1">
        <v>2</v>
      </c>
      <c r="E80" s="5"/>
    </row>
    <row r="81" spans="1:5" ht="15.5" x14ac:dyDescent="0.35">
      <c r="A81" s="1">
        <v>6400</v>
      </c>
      <c r="B81" s="18" t="s">
        <v>79</v>
      </c>
      <c r="C81" s="1"/>
      <c r="D81" s="8">
        <v>10821</v>
      </c>
      <c r="E81" s="5" t="s">
        <v>130</v>
      </c>
    </row>
    <row r="82" spans="1:5" ht="25" x14ac:dyDescent="0.35">
      <c r="A82" s="1">
        <v>6400</v>
      </c>
      <c r="B82" s="18" t="s">
        <v>80</v>
      </c>
      <c r="C82" s="1">
        <v>0.49</v>
      </c>
      <c r="D82" s="1">
        <v>0.49</v>
      </c>
      <c r="E82" s="5" t="s">
        <v>122</v>
      </c>
    </row>
    <row r="83" spans="1:5" ht="37.5" x14ac:dyDescent="0.35">
      <c r="A83" s="1">
        <v>6400</v>
      </c>
      <c r="B83" s="18" t="s">
        <v>81</v>
      </c>
      <c r="C83" s="1"/>
      <c r="D83" s="1"/>
      <c r="E83" s="5"/>
    </row>
    <row r="84" spans="1:5" ht="15.5" x14ac:dyDescent="0.35">
      <c r="A84" s="1">
        <v>6400</v>
      </c>
      <c r="B84" s="18" t="s">
        <v>82</v>
      </c>
      <c r="C84" s="9">
        <v>733</v>
      </c>
      <c r="D84" s="9">
        <v>855</v>
      </c>
      <c r="E84" s="5"/>
    </row>
    <row r="85" spans="1:5" ht="25" x14ac:dyDescent="0.35">
      <c r="A85" s="1">
        <v>6400</v>
      </c>
      <c r="B85" s="18" t="s">
        <v>83</v>
      </c>
      <c r="C85" s="1">
        <v>10</v>
      </c>
      <c r="D85" s="1">
        <v>10</v>
      </c>
      <c r="E85" s="5" t="s">
        <v>130</v>
      </c>
    </row>
    <row r="86" spans="1:5" ht="25" x14ac:dyDescent="0.35">
      <c r="A86" s="1">
        <v>6400</v>
      </c>
      <c r="B86" s="18" t="s">
        <v>84</v>
      </c>
      <c r="C86" s="1">
        <v>62</v>
      </c>
      <c r="D86" s="1">
        <v>57</v>
      </c>
      <c r="E86" s="5" t="s">
        <v>131</v>
      </c>
    </row>
    <row r="87" spans="1:5" ht="25" x14ac:dyDescent="0.35">
      <c r="A87" s="1">
        <v>6400</v>
      </c>
      <c r="B87" s="18" t="s">
        <v>85</v>
      </c>
      <c r="C87" s="1">
        <v>8</v>
      </c>
      <c r="D87" s="1">
        <v>8</v>
      </c>
      <c r="E87" s="5"/>
    </row>
    <row r="88" spans="1:5" ht="15.5" x14ac:dyDescent="0.35">
      <c r="A88" s="1">
        <v>6400</v>
      </c>
      <c r="B88" s="18" t="s">
        <v>86</v>
      </c>
      <c r="C88" s="1">
        <v>100</v>
      </c>
      <c r="D88" s="1">
        <v>100</v>
      </c>
      <c r="E88" s="5"/>
    </row>
    <row r="89" spans="1:5" ht="15.5" x14ac:dyDescent="0.35">
      <c r="A89" s="1">
        <v>6400</v>
      </c>
      <c r="B89" s="18" t="s">
        <v>87</v>
      </c>
      <c r="C89" s="1">
        <v>4</v>
      </c>
      <c r="D89" s="1">
        <v>4</v>
      </c>
      <c r="E89" s="5"/>
    </row>
    <row r="90" spans="1:5" ht="25" x14ac:dyDescent="0.35">
      <c r="A90" s="1">
        <v>6400</v>
      </c>
      <c r="B90" s="18" t="s">
        <v>88</v>
      </c>
      <c r="C90" s="1">
        <v>2</v>
      </c>
      <c r="D90" s="1">
        <v>2</v>
      </c>
      <c r="E90" s="5"/>
    </row>
    <row r="91" spans="1:5" ht="25" x14ac:dyDescent="0.35">
      <c r="A91" s="1">
        <v>6400</v>
      </c>
      <c r="B91" s="18" t="s">
        <v>89</v>
      </c>
      <c r="C91" s="1">
        <v>1</v>
      </c>
      <c r="D91" s="1">
        <v>1</v>
      </c>
      <c r="E91" s="5" t="s">
        <v>125</v>
      </c>
    </row>
    <row r="92" spans="1:5" ht="15.5" x14ac:dyDescent="0.35">
      <c r="A92" s="1">
        <v>6400</v>
      </c>
      <c r="B92" s="18" t="s">
        <v>90</v>
      </c>
      <c r="C92" s="1">
        <v>100</v>
      </c>
      <c r="D92" s="1">
        <v>100</v>
      </c>
      <c r="E92" s="5"/>
    </row>
    <row r="93" spans="1:5" ht="15.5" x14ac:dyDescent="0.35">
      <c r="A93" s="1">
        <v>6400</v>
      </c>
      <c r="B93" s="18" t="s">
        <v>91</v>
      </c>
      <c r="C93" s="1">
        <v>16</v>
      </c>
      <c r="D93" s="1">
        <v>16</v>
      </c>
      <c r="E93" s="5"/>
    </row>
    <row r="94" spans="1:5" ht="43.5" x14ac:dyDescent="0.35">
      <c r="A94" s="1">
        <v>6400</v>
      </c>
      <c r="B94" s="18" t="s">
        <v>92</v>
      </c>
      <c r="C94" s="9">
        <v>71.98</v>
      </c>
      <c r="D94" s="9">
        <v>71.98</v>
      </c>
      <c r="E94" s="7" t="s">
        <v>126</v>
      </c>
    </row>
    <row r="95" spans="1:5" ht="15.5" x14ac:dyDescent="0.35">
      <c r="A95" s="1">
        <v>6400</v>
      </c>
      <c r="B95" s="18" t="s">
        <v>60</v>
      </c>
      <c r="C95" s="9">
        <v>83.75</v>
      </c>
      <c r="D95" s="9">
        <v>83.75</v>
      </c>
      <c r="E95" s="7" t="s">
        <v>127</v>
      </c>
    </row>
    <row r="96" spans="1:5" ht="25" x14ac:dyDescent="0.35">
      <c r="A96" s="1">
        <v>6400</v>
      </c>
      <c r="B96" s="18" t="s">
        <v>93</v>
      </c>
      <c r="C96" s="9">
        <v>946</v>
      </c>
      <c r="D96" s="9">
        <v>1151</v>
      </c>
      <c r="E96" s="5"/>
    </row>
    <row r="97" spans="1:5" ht="25" x14ac:dyDescent="0.35">
      <c r="A97" s="1">
        <v>6400</v>
      </c>
      <c r="B97" s="18" t="s">
        <v>94</v>
      </c>
      <c r="C97" s="9">
        <v>733</v>
      </c>
      <c r="D97" s="9">
        <v>855</v>
      </c>
      <c r="E97" s="5"/>
    </row>
    <row r="98" spans="1:5" ht="25" x14ac:dyDescent="0.35">
      <c r="A98" s="1">
        <v>6400</v>
      </c>
      <c r="B98" s="18" t="s">
        <v>95</v>
      </c>
      <c r="C98" s="9">
        <v>946</v>
      </c>
      <c r="D98" s="9">
        <v>1151</v>
      </c>
      <c r="E98" s="5"/>
    </row>
    <row r="99" spans="1:5" ht="15.5" x14ac:dyDescent="0.35">
      <c r="A99" s="1">
        <v>6400</v>
      </c>
      <c r="B99" s="18" t="s">
        <v>2</v>
      </c>
      <c r="C99" s="1">
        <v>61.41</v>
      </c>
      <c r="D99" s="1">
        <v>61.41</v>
      </c>
      <c r="E99" s="5" t="s">
        <v>122</v>
      </c>
    </row>
    <row r="100" spans="1:5" ht="37.5" x14ac:dyDescent="0.35">
      <c r="A100" s="1">
        <v>6400</v>
      </c>
      <c r="B100" s="18" t="s">
        <v>96</v>
      </c>
      <c r="C100" s="1">
        <v>0</v>
      </c>
      <c r="D100" s="1">
        <v>0</v>
      </c>
      <c r="E100" s="5" t="s">
        <v>132</v>
      </c>
    </row>
    <row r="101" spans="1:5" ht="15.5" x14ac:dyDescent="0.35">
      <c r="A101" s="1">
        <v>6400</v>
      </c>
      <c r="B101" s="18" t="s">
        <v>97</v>
      </c>
      <c r="C101" s="1">
        <v>300</v>
      </c>
      <c r="D101" s="1">
        <v>209</v>
      </c>
      <c r="E101" s="5" t="s">
        <v>130</v>
      </c>
    </row>
    <row r="102" spans="1:5" ht="25" x14ac:dyDescent="0.35">
      <c r="A102" s="1">
        <v>6400</v>
      </c>
      <c r="B102" s="18" t="s">
        <v>98</v>
      </c>
      <c r="C102" s="12">
        <f>946/1984638*100000</f>
        <v>47.666123494561731</v>
      </c>
      <c r="D102" s="12">
        <f>1151/2020220*100000</f>
        <v>56.973992931462917</v>
      </c>
      <c r="E102" s="5"/>
    </row>
    <row r="103" spans="1:5" ht="15.5" x14ac:dyDescent="0.35">
      <c r="A103" s="1">
        <v>6400</v>
      </c>
      <c r="B103" s="18" t="s">
        <v>99</v>
      </c>
      <c r="C103" s="1">
        <v>65</v>
      </c>
      <c r="D103" s="1">
        <v>37</v>
      </c>
      <c r="E103" s="5"/>
    </row>
    <row r="104" spans="1:5" ht="25" x14ac:dyDescent="0.35">
      <c r="A104" s="1">
        <v>6400</v>
      </c>
      <c r="B104" s="18" t="s">
        <v>100</v>
      </c>
      <c r="C104" s="1">
        <v>65</v>
      </c>
      <c r="D104" s="1">
        <v>37</v>
      </c>
      <c r="E104" s="5"/>
    </row>
    <row r="105" spans="1:5" ht="15.5" x14ac:dyDescent="0.35">
      <c r="A105" s="1">
        <v>6400</v>
      </c>
      <c r="B105" s="18" t="s">
        <v>101</v>
      </c>
      <c r="C105" s="1">
        <v>2.17</v>
      </c>
      <c r="D105" s="1">
        <v>2.13</v>
      </c>
      <c r="E105" s="5"/>
    </row>
    <row r="106" spans="1:5" ht="25" x14ac:dyDescent="0.35">
      <c r="A106" s="1">
        <v>6400</v>
      </c>
      <c r="B106" s="18" t="s">
        <v>102</v>
      </c>
      <c r="C106" s="1">
        <v>300</v>
      </c>
      <c r="D106" s="1">
        <v>209</v>
      </c>
      <c r="E106" s="5" t="s">
        <v>130</v>
      </c>
    </row>
    <row r="107" spans="1:5" ht="15.5" x14ac:dyDescent="0.35">
      <c r="A107" s="1">
        <v>6400</v>
      </c>
      <c r="B107" s="18" t="s">
        <v>90</v>
      </c>
      <c r="C107" s="1">
        <v>100</v>
      </c>
      <c r="D107" s="1">
        <v>100</v>
      </c>
      <c r="E107" s="5"/>
    </row>
    <row r="108" spans="1:5" ht="15.5" x14ac:dyDescent="0.35">
      <c r="A108" s="1">
        <v>6400</v>
      </c>
      <c r="B108" s="18" t="s">
        <v>103</v>
      </c>
      <c r="C108" s="1">
        <v>90</v>
      </c>
      <c r="D108" s="1">
        <v>90</v>
      </c>
      <c r="E108" s="5" t="s">
        <v>122</v>
      </c>
    </row>
    <row r="109" spans="1:5" ht="15.5" x14ac:dyDescent="0.35">
      <c r="A109" s="1">
        <v>6400</v>
      </c>
      <c r="B109" s="18" t="s">
        <v>104</v>
      </c>
      <c r="C109" s="10">
        <f>178/658</f>
        <v>0.27051671732522797</v>
      </c>
      <c r="D109" s="10">
        <f>353/779</f>
        <v>0.45314505776636715</v>
      </c>
      <c r="E109" s="5"/>
    </row>
    <row r="110" spans="1:5" ht="15.5" x14ac:dyDescent="0.35">
      <c r="A110" s="1">
        <v>6400</v>
      </c>
      <c r="B110" s="18" t="s">
        <v>105</v>
      </c>
      <c r="C110" s="1">
        <v>70.36</v>
      </c>
      <c r="D110" s="1">
        <v>66.959999999999994</v>
      </c>
      <c r="E110" s="5"/>
    </row>
    <row r="111" spans="1:5" ht="15.5" x14ac:dyDescent="0.35">
      <c r="A111" s="1">
        <v>6400</v>
      </c>
      <c r="B111" s="18" t="s">
        <v>106</v>
      </c>
      <c r="C111" s="1">
        <v>65.5</v>
      </c>
      <c r="D111" s="1"/>
      <c r="E111" s="5" t="s">
        <v>128</v>
      </c>
    </row>
    <row r="112" spans="1:5" ht="25" x14ac:dyDescent="0.35">
      <c r="A112" s="1">
        <v>6400</v>
      </c>
      <c r="B112" s="18" t="s">
        <v>107</v>
      </c>
      <c r="C112" s="9">
        <v>361</v>
      </c>
      <c r="D112" s="9">
        <v>487</v>
      </c>
      <c r="E112" s="5"/>
    </row>
    <row r="113" spans="1:5" ht="62.5" x14ac:dyDescent="0.35">
      <c r="A113" s="1">
        <v>6400</v>
      </c>
      <c r="B113" s="19" t="s">
        <v>108</v>
      </c>
      <c r="C113" s="1"/>
      <c r="D113" s="1"/>
      <c r="E113" s="5"/>
    </row>
    <row r="114" spans="1:5" ht="37.5" x14ac:dyDescent="0.35">
      <c r="A114" s="1">
        <v>6400</v>
      </c>
      <c r="B114" s="18" t="s">
        <v>73</v>
      </c>
      <c r="C114" s="13">
        <f>492/1984638</f>
        <v>2.4790415178989821E-4</v>
      </c>
      <c r="D114" s="13">
        <f>498/2020220</f>
        <v>2.4650780608052587E-4</v>
      </c>
      <c r="E114" s="5"/>
    </row>
    <row r="115" spans="1:5" ht="37.5" x14ac:dyDescent="0.35">
      <c r="A115" s="1">
        <v>6400</v>
      </c>
      <c r="B115" s="18" t="s">
        <v>109</v>
      </c>
      <c r="C115" s="13">
        <f>946/1984638</f>
        <v>4.7666123494561729E-4</v>
      </c>
      <c r="D115" s="13">
        <f>1151/2020220</f>
        <v>5.6973992931462914E-4</v>
      </c>
      <c r="E115" s="5"/>
    </row>
    <row r="116" spans="1:5" ht="25" x14ac:dyDescent="0.35">
      <c r="A116" s="1">
        <v>6400</v>
      </c>
      <c r="B116" s="18" t="s">
        <v>110</v>
      </c>
      <c r="C116" s="12">
        <f>117</f>
        <v>117</v>
      </c>
      <c r="D116" s="12">
        <f>161</f>
        <v>161</v>
      </c>
      <c r="E116" s="5"/>
    </row>
    <row r="117" spans="1:5" ht="25" x14ac:dyDescent="0.35">
      <c r="A117" s="1">
        <v>6400</v>
      </c>
      <c r="B117" s="18" t="s">
        <v>111</v>
      </c>
      <c r="C117" s="1">
        <v>9</v>
      </c>
      <c r="D117" s="1">
        <v>9</v>
      </c>
      <c r="E117" s="5"/>
    </row>
    <row r="118" spans="1:5" ht="37.5" x14ac:dyDescent="0.35">
      <c r="A118" s="1">
        <v>6400</v>
      </c>
      <c r="B118" s="18" t="s">
        <v>112</v>
      </c>
      <c r="C118" s="13">
        <f>946/1984638</f>
        <v>4.7666123494561729E-4</v>
      </c>
      <c r="D118" s="13">
        <f>1151/2020220</f>
        <v>5.6973992931462914E-4</v>
      </c>
      <c r="E118" s="5"/>
    </row>
    <row r="119" spans="1:5" ht="25" x14ac:dyDescent="0.35">
      <c r="A119" s="1">
        <v>6400</v>
      </c>
      <c r="B119" s="18" t="s">
        <v>113</v>
      </c>
      <c r="C119" s="14">
        <v>1</v>
      </c>
      <c r="D119" s="14">
        <v>1</v>
      </c>
      <c r="E119" s="5"/>
    </row>
    <row r="120" spans="1:5" ht="15.5" x14ac:dyDescent="0.35">
      <c r="A120" s="1">
        <v>6400</v>
      </c>
      <c r="B120" s="20" t="s">
        <v>114</v>
      </c>
      <c r="C120" s="1">
        <v>74.319999999999993</v>
      </c>
      <c r="D120" s="1"/>
      <c r="E120" s="5" t="s">
        <v>136</v>
      </c>
    </row>
    <row r="121" spans="1:5" ht="15.5" x14ac:dyDescent="0.35">
      <c r="A121" s="1">
        <v>6400</v>
      </c>
      <c r="B121" s="20" t="s">
        <v>115</v>
      </c>
      <c r="C121" s="2">
        <v>0.441</v>
      </c>
      <c r="D121" s="1">
        <v>0.40200000000000002</v>
      </c>
      <c r="E121" s="5"/>
    </row>
    <row r="122" spans="1:5" ht="15.5" x14ac:dyDescent="0.35">
      <c r="A122" s="1">
        <v>6400</v>
      </c>
      <c r="B122" s="18" t="s">
        <v>116</v>
      </c>
      <c r="C122" s="1">
        <v>28.67</v>
      </c>
      <c r="D122" s="3">
        <v>59.9</v>
      </c>
      <c r="E122" s="5"/>
    </row>
    <row r="123" spans="1:5" ht="15.5" x14ac:dyDescent="0.35">
      <c r="A123" s="1">
        <v>6400</v>
      </c>
      <c r="B123" s="18" t="s">
        <v>117</v>
      </c>
      <c r="C123" s="1">
        <v>49.07</v>
      </c>
      <c r="D123" s="1">
        <v>56.63</v>
      </c>
      <c r="E123" s="5"/>
    </row>
    <row r="124" spans="1:5" ht="25" x14ac:dyDescent="0.35">
      <c r="A124" s="1">
        <v>6400</v>
      </c>
      <c r="B124" s="18" t="s">
        <v>118</v>
      </c>
      <c r="C124" s="1">
        <v>4</v>
      </c>
      <c r="D124" s="1">
        <v>4</v>
      </c>
      <c r="E124" s="5"/>
    </row>
    <row r="125" spans="1:5" ht="28.5" customHeight="1" x14ac:dyDescent="0.35">
      <c r="A125" s="1">
        <v>6400</v>
      </c>
      <c r="B125" s="18" t="s">
        <v>134</v>
      </c>
      <c r="C125" s="1">
        <v>20</v>
      </c>
      <c r="D125" s="1">
        <v>20</v>
      </c>
      <c r="E125" s="5"/>
    </row>
    <row r="126" spans="1:5" ht="17" customHeight="1" x14ac:dyDescent="0.35">
      <c r="A126" s="1">
        <v>6400</v>
      </c>
      <c r="B126" s="18" t="s">
        <v>119</v>
      </c>
      <c r="C126" s="1">
        <v>69.31</v>
      </c>
      <c r="D126" s="1"/>
      <c r="E126" s="5" t="s">
        <v>123</v>
      </c>
    </row>
    <row r="127" spans="1:5" ht="15.5" x14ac:dyDescent="0.35">
      <c r="A127" s="1">
        <v>6400</v>
      </c>
      <c r="B127" s="18" t="s">
        <v>120</v>
      </c>
      <c r="C127" s="1">
        <v>100</v>
      </c>
      <c r="D127" s="1">
        <v>100</v>
      </c>
      <c r="E127" s="5"/>
    </row>
    <row r="128" spans="1:5" ht="25" x14ac:dyDescent="0.35">
      <c r="A128" s="1">
        <v>6400</v>
      </c>
      <c r="B128" s="18" t="s">
        <v>121</v>
      </c>
      <c r="C128" s="1"/>
      <c r="D128" s="1"/>
      <c r="E128" s="6" t="s">
        <v>135</v>
      </c>
    </row>
    <row r="134" spans="2:2" x14ac:dyDescent="0.35">
      <c r="B134" t="s">
        <v>124</v>
      </c>
    </row>
  </sheetData>
  <hyperlinks>
    <hyperlink ref="E94" r:id="rId1" xr:uid="{192070D0-89AC-4ECD-ACDA-F9793F9A8BF6}"/>
    <hyperlink ref="E95" r:id="rId2" xr:uid="{3C596C4B-D5B6-41FB-AA2A-52D0ECAEB46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Zaidan Rizki Putra Pratama</dc:creator>
  <cp:lastModifiedBy>Zaidan Rizki Putra Pratama</cp:lastModifiedBy>
  <dcterms:created xsi:type="dcterms:W3CDTF">2026-05-01T00:59:29Z</dcterms:created>
  <dcterms:modified xsi:type="dcterms:W3CDTF">2026-05-11T06:25:20Z</dcterms:modified>
</cp:coreProperties>
</file>